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8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 (Long/Short)</t>
        </is>
      </c>
      <c r="D1" s="1" t="inlineStr">
        <is>
          <t>Setup / reason</t>
        </is>
      </c>
      <c r="E1" s="1" t="inlineStr">
        <is>
          <t>Entry</t>
        </is>
      </c>
      <c r="F1" s="1" t="inlineStr">
        <is>
          <t>Stop</t>
        </is>
      </c>
      <c r="G1" s="1" t="inlineStr">
        <is>
          <t>Target</t>
        </is>
      </c>
      <c r="H1" s="1" t="inlineStr">
        <is>
          <t>Exit</t>
        </is>
      </c>
      <c r="I1" s="1" t="inlineStr">
        <is>
          <t>Size (lots)</t>
        </is>
      </c>
      <c r="J1" s="1" t="inlineStr">
        <is>
          <t>Risk (account currency)</t>
        </is>
      </c>
      <c r="K1" s="1" t="inlineStr">
        <is>
          <t>Result (account currency)</t>
        </is>
      </c>
      <c r="L1" s="2" t="inlineStr">
        <is>
          <t>R multiple</t>
        </is>
      </c>
      <c r="M1" s="2" t="inlineStr">
        <is>
          <t>Win/Loss</t>
        </is>
      </c>
      <c r="N1" s="1" t="inlineStr">
        <is>
          <t>Fees</t>
        </is>
      </c>
      <c r="O1" s="1" t="inlineStr">
        <is>
          <t>Followed plan? (Y/N)</t>
        </is>
      </c>
      <c r="P1" s="1" t="inlineStr">
        <is>
          <t>Mistake tag</t>
        </is>
      </c>
      <c r="Q1" s="1" t="inlineStr">
        <is>
          <t>Notes</t>
        </is>
      </c>
      <c r="R1" s="1" t="inlineStr">
        <is>
          <t>Screenshot link</t>
        </is>
      </c>
      <c r="S1" s="1" t="inlineStr">
        <is>
          <t>Time in</t>
        </is>
      </c>
      <c r="T1" s="1" t="inlineStr">
        <is>
          <t>Time out</t>
        </is>
      </c>
      <c r="U1" s="2" t="inlineStr">
        <is>
          <t>Minutes held</t>
        </is>
      </c>
      <c r="V1" s="2" t="inlineStr">
        <is>
          <t>Trade # today</t>
        </is>
      </c>
      <c r="W1" s="1" t="inlineStr">
        <is>
          <t>Session</t>
        </is>
      </c>
    </row>
    <row r="2">
      <c r="A2" s="3" t="n">
        <v>46300</v>
      </c>
      <c r="B2" t="inlineStr">
        <is>
          <t>EURUSD</t>
        </is>
      </c>
      <c r="C2" t="inlineStr">
        <is>
          <t>Long</t>
        </is>
      </c>
      <c r="D2" t="inlineStr">
        <is>
          <t>Pullback - London open</t>
        </is>
      </c>
      <c r="E2" t="n">
        <v>1.17</v>
      </c>
      <c r="F2" t="n">
        <v>1.168</v>
      </c>
      <c r="G2" t="n">
        <v>1.174</v>
      </c>
      <c r="H2" t="n">
        <v>1.174</v>
      </c>
      <c r="I2" t="n">
        <v>0.5</v>
      </c>
      <c r="J2" t="n">
        <v>100</v>
      </c>
      <c r="K2" t="n">
        <v>196</v>
      </c>
      <c r="L2" s="4">
        <f>IF(OR(J2="",K2=""),"",IFERROR(K2/ABS(J2),""))</f>
        <v/>
      </c>
      <c r="M2">
        <f>IF(K2="","",IF(K2&gt;0,"Win",IF(K2&lt;0,"Loss","Breakeven")))</f>
        <v/>
      </c>
      <c r="N2" t="n">
        <v>4</v>
      </c>
      <c r="O2" t="inlineStr">
        <is>
          <t>Y</t>
        </is>
      </c>
      <c r="Q2" t="inlineStr">
        <is>
          <t>EXAMPLE - delete. Target hit.</t>
        </is>
      </c>
      <c r="S2" s="5" t="n">
        <v>0.3416666666666667</v>
      </c>
      <c r="T2" s="5" t="n">
        <v>0.4493055555555556</v>
      </c>
      <c r="U2">
        <f>IF(OR(S2="",T2=""),"",ROUND((T2-S2)*1440,0))</f>
        <v/>
      </c>
      <c r="V2">
        <f>IF($A2="","",COUNTIF($A$2:$A2,$A2))</f>
        <v/>
      </c>
      <c r="W2" t="inlineStr">
        <is>
          <t>London</t>
        </is>
      </c>
    </row>
    <row r="3">
      <c r="A3" s="3" t="n">
        <v>46300</v>
      </c>
      <c r="B3" t="inlineStr">
        <is>
          <t>EURUSD</t>
        </is>
      </c>
      <c r="C3" t="inlineStr">
        <is>
          <t>Short</t>
        </is>
      </c>
      <c r="D3" t="inlineStr">
        <is>
          <t>Range fade - London high</t>
        </is>
      </c>
      <c r="E3" t="n">
        <v>1.1745</v>
      </c>
      <c r="F3" t="n">
        <v>1.1765</v>
      </c>
      <c r="G3" t="n">
        <v>1.1705</v>
      </c>
      <c r="H3" t="n">
        <v>1.1765</v>
      </c>
      <c r="I3" t="n">
        <v>0.5</v>
      </c>
      <c r="J3" t="n">
        <v>100</v>
      </c>
      <c r="K3" t="n">
        <v>-103.5</v>
      </c>
      <c r="L3" s="4">
        <f>IF(OR(J3="",K3=""),"",IFERROR(K3/ABS(J3),""))</f>
        <v/>
      </c>
      <c r="M3">
        <f>IF(K3="","",IF(K3&gt;0,"Win",IF(K3&lt;0,"Loss","Breakeven")))</f>
        <v/>
      </c>
      <c r="N3" t="n">
        <v>3.5</v>
      </c>
      <c r="O3" t="inlineStr">
        <is>
          <t>Y</t>
        </is>
      </c>
      <c r="Q3" t="inlineStr">
        <is>
          <t>EXAMPLE - delete. Stopped out.</t>
        </is>
      </c>
      <c r="S3" s="5" t="n">
        <v>0.4618055555555556</v>
      </c>
      <c r="T3" s="5" t="n">
        <v>0.4798611111111111</v>
      </c>
      <c r="U3">
        <f>IF(OR(S3="",T3=""),"",ROUND((T3-S3)*1440,0))</f>
        <v/>
      </c>
      <c r="V3">
        <f>IF($A3="","",COUNTIF($A$2:$A3,$A3))</f>
        <v/>
      </c>
      <c r="W3" t="inlineStr">
        <is>
          <t>London</t>
        </is>
      </c>
    </row>
    <row r="4">
      <c r="A4" s="3" t="n">
        <v>46300</v>
      </c>
      <c r="B4" t="inlineStr">
        <is>
          <t>EURUSD</t>
        </is>
      </c>
      <c r="C4" t="inlineStr">
        <is>
          <t>Long</t>
        </is>
      </c>
      <c r="D4" t="inlineStr">
        <is>
          <t>No setup</t>
        </is>
      </c>
      <c r="E4" t="n">
        <v>1.1758</v>
      </c>
      <c r="F4" t="n">
        <v>1.1748</v>
      </c>
      <c r="G4" t="n">
        <v>1.1778</v>
      </c>
      <c r="H4" t="n">
        <v>1.1748</v>
      </c>
      <c r="I4" t="n">
        <v>1</v>
      </c>
      <c r="J4" t="n">
        <v>100</v>
      </c>
      <c r="K4" t="n">
        <v>-106</v>
      </c>
      <c r="L4" s="4">
        <f>IF(OR(J4="",K4=""),"",IFERROR(K4/ABS(J4),""))</f>
        <v/>
      </c>
      <c r="M4">
        <f>IF(K4="","",IF(K4&gt;0,"Win",IF(K4&lt;0,"Loss","Breakeven")))</f>
        <v/>
      </c>
      <c r="N4" t="n">
        <v>6</v>
      </c>
      <c r="O4" t="inlineStr">
        <is>
          <t>N</t>
        </is>
      </c>
      <c r="P4" t="inlineStr">
        <is>
          <t>Revenge trade</t>
        </is>
      </c>
      <c r="Q4" t="inlineStr">
        <is>
          <t>EXAMPLE - delete. Three minutes after the stop-out.</t>
        </is>
      </c>
      <c r="S4" s="5" t="n">
        <v>0.4819444444444445</v>
      </c>
      <c r="T4" s="5" t="n">
        <v>0.4944444444444445</v>
      </c>
      <c r="U4">
        <f>IF(OR(S4="",T4=""),"",ROUND((T4-S4)*1440,0))</f>
        <v/>
      </c>
      <c r="V4">
        <f>IF($A4="","",COUNTIF($A$2:$A4,$A4))</f>
        <v/>
      </c>
      <c r="W4" t="inlineStr">
        <is>
          <t>London</t>
        </is>
      </c>
    </row>
    <row r="5">
      <c r="A5" s="3" t="n">
        <v>46301</v>
      </c>
      <c r="B5" t="inlineStr">
        <is>
          <t>XAUUSD</t>
        </is>
      </c>
      <c r="C5" t="inlineStr">
        <is>
          <t>Short</t>
        </is>
      </c>
      <c r="D5" t="inlineStr">
        <is>
          <t>Opening range - New York</t>
        </is>
      </c>
      <c r="E5" t="n">
        <v>3360.5</v>
      </c>
      <c r="F5" t="n">
        <v>3363</v>
      </c>
      <c r="G5" t="n">
        <v>3352</v>
      </c>
      <c r="H5" t="n">
        <v>3352</v>
      </c>
      <c r="I5" t="n">
        <v>0.4</v>
      </c>
      <c r="J5" t="n">
        <v>100</v>
      </c>
      <c r="K5" t="n">
        <v>337</v>
      </c>
      <c r="L5" s="4">
        <f>IF(OR(J5="",K5=""),"",IFERROR(K5/ABS(J5),""))</f>
        <v/>
      </c>
      <c r="M5">
        <f>IF(K5="","",IF(K5&gt;0,"Win",IF(K5&lt;0,"Loss","Breakeven")))</f>
        <v/>
      </c>
      <c r="N5" t="n">
        <v>3</v>
      </c>
      <c r="O5" t="inlineStr">
        <is>
          <t>Y</t>
        </is>
      </c>
      <c r="Q5" t="inlineStr">
        <is>
          <t>EXAMPLE - delete. Target hit.</t>
        </is>
      </c>
      <c r="S5" s="5" t="n">
        <v>0.6048611111111111</v>
      </c>
      <c r="T5" s="5" t="n">
        <v>0.6388888888888888</v>
      </c>
      <c r="U5">
        <f>IF(OR(S5="",T5=""),"",ROUND((T5-S5)*1440,0))</f>
        <v/>
      </c>
      <c r="V5">
        <f>IF($A5="","",COUNTIF($A$2:$A5,$A5))</f>
        <v/>
      </c>
      <c r="W5" t="inlineStr">
        <is>
          <t>New York</t>
        </is>
      </c>
    </row>
    <row r="6">
      <c r="A6" s="3" t="n">
        <v>46302</v>
      </c>
      <c r="B6" t="inlineStr">
        <is>
          <t>GBPUSD</t>
        </is>
      </c>
      <c r="C6" t="inlineStr">
        <is>
          <t>Long</t>
        </is>
      </c>
      <c r="D6" t="inlineStr">
        <is>
          <t>Breakout retest</t>
        </is>
      </c>
      <c r="E6" t="n">
        <v>1.34</v>
      </c>
      <c r="F6" t="n">
        <v>1.3375</v>
      </c>
      <c r="G6" t="n">
        <v>1.345</v>
      </c>
      <c r="H6" t="n">
        <v>1.3375</v>
      </c>
      <c r="I6" t="n">
        <v>0.4</v>
      </c>
      <c r="J6" t="n">
        <v>100</v>
      </c>
      <c r="K6" t="n">
        <v>-103</v>
      </c>
      <c r="L6" s="4">
        <f>IF(OR(J6="",K6=""),"",IFERROR(K6/ABS(J6),""))</f>
        <v/>
      </c>
      <c r="M6">
        <f>IF(K6="","",IF(K6&gt;0,"Win",IF(K6&lt;0,"Loss","Breakeven")))</f>
        <v/>
      </c>
      <c r="N6" t="n">
        <v>3</v>
      </c>
      <c r="O6" t="inlineStr">
        <is>
          <t>Y</t>
        </is>
      </c>
      <c r="Q6" t="inlineStr">
        <is>
          <t>EXAMPLE - delete. Stopped out.</t>
        </is>
      </c>
      <c r="S6" s="5" t="n">
        <v>0.09027777777777778</v>
      </c>
      <c r="T6" s="5" t="n">
        <v>0.1284722222222222</v>
      </c>
      <c r="U6">
        <f>IF(OR(S6="",T6=""),"",ROUND((T6-S6)*1440,0))</f>
        <v/>
      </c>
      <c r="V6">
        <f>IF($A6="","",COUNTIF($A$2:$A6,$A6))</f>
        <v/>
      </c>
      <c r="W6" t="inlineStr">
        <is>
          <t>Asia</t>
        </is>
      </c>
    </row>
    <row r="7">
      <c r="A7" s="3" t="n"/>
      <c r="L7" s="4">
        <f>IF(OR(J7="",K7=""),"",IFERROR(K7/ABS(J7),""))</f>
        <v/>
      </c>
      <c r="M7">
        <f>IF(K7="","",IF(K7&gt;0,"Win",IF(K7&lt;0,"Loss","Breakeven")))</f>
        <v/>
      </c>
      <c r="S7" s="5" t="n"/>
      <c r="T7" s="5" t="n"/>
      <c r="U7">
        <f>IF(OR(S7="",T7=""),"",ROUND((T7-S7)*1440,0))</f>
        <v/>
      </c>
      <c r="V7">
        <f>IF($A7="","",COUNTIF($A$2:$A7,$A7))</f>
        <v/>
      </c>
    </row>
    <row r="8">
      <c r="A8" s="3" t="n"/>
      <c r="L8" s="4">
        <f>IF(OR(J8="",K8=""),"",IFERROR(K8/ABS(J8),""))</f>
        <v/>
      </c>
      <c r="M8">
        <f>IF(K8="","",IF(K8&gt;0,"Win",IF(K8&lt;0,"Loss","Breakeven")))</f>
        <v/>
      </c>
      <c r="S8" s="5" t="n"/>
      <c r="T8" s="5" t="n"/>
      <c r="U8">
        <f>IF(OR(S8="",T8=""),"",ROUND((T8-S8)*1440,0))</f>
        <v/>
      </c>
      <c r="V8">
        <f>IF($A8="","",COUNTIF($A$2:$A8,$A8))</f>
        <v/>
      </c>
    </row>
    <row r="9">
      <c r="A9" s="3" t="n"/>
      <c r="L9" s="4">
        <f>IF(OR(J9="",K9=""),"",IFERROR(K9/ABS(J9),""))</f>
        <v/>
      </c>
      <c r="M9">
        <f>IF(K9="","",IF(K9&gt;0,"Win",IF(K9&lt;0,"Loss","Breakeven")))</f>
        <v/>
      </c>
      <c r="S9" s="5" t="n"/>
      <c r="T9" s="5" t="n"/>
      <c r="U9">
        <f>IF(OR(S9="",T9=""),"",ROUND((T9-S9)*1440,0))</f>
        <v/>
      </c>
      <c r="V9">
        <f>IF($A9="","",COUNTIF($A$2:$A9,$A9))</f>
        <v/>
      </c>
    </row>
    <row r="10">
      <c r="A10" s="3" t="n"/>
      <c r="L10" s="4">
        <f>IF(OR(J10="",K10=""),"",IFERROR(K10/ABS(J10),""))</f>
        <v/>
      </c>
      <c r="M10">
        <f>IF(K10="","",IF(K10&gt;0,"Win",IF(K10&lt;0,"Loss","Breakeven")))</f>
        <v/>
      </c>
      <c r="S10" s="5" t="n"/>
      <c r="T10" s="5" t="n"/>
      <c r="U10">
        <f>IF(OR(S10="",T10=""),"",ROUND((T10-S10)*1440,0))</f>
        <v/>
      </c>
      <c r="V10">
        <f>IF($A10="","",COUNTIF($A$2:$A10,$A10))</f>
        <v/>
      </c>
    </row>
    <row r="11">
      <c r="A11" s="3" t="n"/>
      <c r="L11" s="4">
        <f>IF(OR(J11="",K11=""),"",IFERROR(K11/ABS(J11),""))</f>
        <v/>
      </c>
      <c r="M11">
        <f>IF(K11="","",IF(K11&gt;0,"Win",IF(K11&lt;0,"Loss","Breakeven")))</f>
        <v/>
      </c>
      <c r="S11" s="5" t="n"/>
      <c r="T11" s="5" t="n"/>
      <c r="U11">
        <f>IF(OR(S11="",T11=""),"",ROUND((T11-S11)*1440,0))</f>
        <v/>
      </c>
      <c r="V11">
        <f>IF($A11="","",COUNTIF($A$2:$A11,$A11))</f>
        <v/>
      </c>
    </row>
    <row r="12">
      <c r="A12" s="3" t="n"/>
      <c r="L12" s="4">
        <f>IF(OR(J12="",K12=""),"",IFERROR(K12/ABS(J12),""))</f>
        <v/>
      </c>
      <c r="M12">
        <f>IF(K12="","",IF(K12&gt;0,"Win",IF(K12&lt;0,"Loss","Breakeven")))</f>
        <v/>
      </c>
      <c r="S12" s="5" t="n"/>
      <c r="T12" s="5" t="n"/>
      <c r="U12">
        <f>IF(OR(S12="",T12=""),"",ROUND((T12-S12)*1440,0))</f>
        <v/>
      </c>
      <c r="V12">
        <f>IF($A12="","",COUNTIF($A$2:$A12,$A12))</f>
        <v/>
      </c>
    </row>
    <row r="13">
      <c r="A13" s="3" t="n"/>
      <c r="L13" s="4">
        <f>IF(OR(J13="",K13=""),"",IFERROR(K13/ABS(J13),""))</f>
        <v/>
      </c>
      <c r="M13">
        <f>IF(K13="","",IF(K13&gt;0,"Win",IF(K13&lt;0,"Loss","Breakeven")))</f>
        <v/>
      </c>
      <c r="S13" s="5" t="n"/>
      <c r="T13" s="5" t="n"/>
      <c r="U13">
        <f>IF(OR(S13="",T13=""),"",ROUND((T13-S13)*1440,0))</f>
        <v/>
      </c>
      <c r="V13">
        <f>IF($A13="","",COUNTIF($A$2:$A13,$A13))</f>
        <v/>
      </c>
    </row>
    <row r="14">
      <c r="A14" s="3" t="n"/>
      <c r="L14" s="4">
        <f>IF(OR(J14="",K14=""),"",IFERROR(K14/ABS(J14),""))</f>
        <v/>
      </c>
      <c r="M14">
        <f>IF(K14="","",IF(K14&gt;0,"Win",IF(K14&lt;0,"Loss","Breakeven")))</f>
        <v/>
      </c>
      <c r="S14" s="5" t="n"/>
      <c r="T14" s="5" t="n"/>
      <c r="U14">
        <f>IF(OR(S14="",T14=""),"",ROUND((T14-S14)*1440,0))</f>
        <v/>
      </c>
      <c r="V14">
        <f>IF($A14="","",COUNTIF($A$2:$A14,$A14))</f>
        <v/>
      </c>
    </row>
    <row r="15">
      <c r="A15" s="3" t="n"/>
      <c r="L15" s="4">
        <f>IF(OR(J15="",K15=""),"",IFERROR(K15/ABS(J15),""))</f>
        <v/>
      </c>
      <c r="M15">
        <f>IF(K15="","",IF(K15&gt;0,"Win",IF(K15&lt;0,"Loss","Breakeven")))</f>
        <v/>
      </c>
      <c r="S15" s="5" t="n"/>
      <c r="T15" s="5" t="n"/>
      <c r="U15">
        <f>IF(OR(S15="",T15=""),"",ROUND((T15-S15)*1440,0))</f>
        <v/>
      </c>
      <c r="V15">
        <f>IF($A15="","",COUNTIF($A$2:$A15,$A15))</f>
        <v/>
      </c>
    </row>
    <row r="16">
      <c r="A16" s="3" t="n"/>
      <c r="L16" s="4">
        <f>IF(OR(J16="",K16=""),"",IFERROR(K16/ABS(J16),""))</f>
        <v/>
      </c>
      <c r="M16">
        <f>IF(K16="","",IF(K16&gt;0,"Win",IF(K16&lt;0,"Loss","Breakeven")))</f>
        <v/>
      </c>
      <c r="S16" s="5" t="n"/>
      <c r="T16" s="5" t="n"/>
      <c r="U16">
        <f>IF(OR(S16="",T16=""),"",ROUND((T16-S16)*1440,0))</f>
        <v/>
      </c>
      <c r="V16">
        <f>IF($A16="","",COUNTIF($A$2:$A16,$A16))</f>
        <v/>
      </c>
    </row>
    <row r="17">
      <c r="A17" s="3" t="n"/>
      <c r="L17" s="4">
        <f>IF(OR(J17="",K17=""),"",IFERROR(K17/ABS(J17),""))</f>
        <v/>
      </c>
      <c r="M17">
        <f>IF(K17="","",IF(K17&gt;0,"Win",IF(K17&lt;0,"Loss","Breakeven")))</f>
        <v/>
      </c>
      <c r="S17" s="5" t="n"/>
      <c r="T17" s="5" t="n"/>
      <c r="U17">
        <f>IF(OR(S17="",T17=""),"",ROUND((T17-S17)*1440,0))</f>
        <v/>
      </c>
      <c r="V17">
        <f>IF($A17="","",COUNTIF($A$2:$A17,$A17))</f>
        <v/>
      </c>
    </row>
    <row r="18">
      <c r="A18" s="3" t="n"/>
      <c r="L18" s="4">
        <f>IF(OR(J18="",K18=""),"",IFERROR(K18/ABS(J18),""))</f>
        <v/>
      </c>
      <c r="M18">
        <f>IF(K18="","",IF(K18&gt;0,"Win",IF(K18&lt;0,"Loss","Breakeven")))</f>
        <v/>
      </c>
      <c r="S18" s="5" t="n"/>
      <c r="T18" s="5" t="n"/>
      <c r="U18">
        <f>IF(OR(S18="",T18=""),"",ROUND((T18-S18)*1440,0))</f>
        <v/>
      </c>
      <c r="V18">
        <f>IF($A18="","",COUNTIF($A$2:$A18,$A18))</f>
        <v/>
      </c>
    </row>
    <row r="19">
      <c r="A19" s="3" t="n"/>
      <c r="L19" s="4">
        <f>IF(OR(J19="",K19=""),"",IFERROR(K19/ABS(J19),""))</f>
        <v/>
      </c>
      <c r="M19">
        <f>IF(K19="","",IF(K19&gt;0,"Win",IF(K19&lt;0,"Loss","Breakeven")))</f>
        <v/>
      </c>
      <c r="S19" s="5" t="n"/>
      <c r="T19" s="5" t="n"/>
      <c r="U19">
        <f>IF(OR(S19="",T19=""),"",ROUND((T19-S19)*1440,0))</f>
        <v/>
      </c>
      <c r="V19">
        <f>IF($A19="","",COUNTIF($A$2:$A19,$A19))</f>
        <v/>
      </c>
    </row>
    <row r="20">
      <c r="A20" s="3" t="n"/>
      <c r="L20" s="4">
        <f>IF(OR(J20="",K20=""),"",IFERROR(K20/ABS(J20),""))</f>
        <v/>
      </c>
      <c r="M20">
        <f>IF(K20="","",IF(K20&gt;0,"Win",IF(K20&lt;0,"Loss","Breakeven")))</f>
        <v/>
      </c>
      <c r="S20" s="5" t="n"/>
      <c r="T20" s="5" t="n"/>
      <c r="U20">
        <f>IF(OR(S20="",T20=""),"",ROUND((T20-S20)*1440,0))</f>
        <v/>
      </c>
      <c r="V20">
        <f>IF($A20="","",COUNTIF($A$2:$A20,$A20))</f>
        <v/>
      </c>
    </row>
    <row r="21">
      <c r="A21" s="3" t="n"/>
      <c r="L21" s="4">
        <f>IF(OR(J21="",K21=""),"",IFERROR(K21/ABS(J21),""))</f>
        <v/>
      </c>
      <c r="M21">
        <f>IF(K21="","",IF(K21&gt;0,"Win",IF(K21&lt;0,"Loss","Breakeven")))</f>
        <v/>
      </c>
      <c r="S21" s="5" t="n"/>
      <c r="T21" s="5" t="n"/>
      <c r="U21">
        <f>IF(OR(S21="",T21=""),"",ROUND((T21-S21)*1440,0))</f>
        <v/>
      </c>
      <c r="V21">
        <f>IF($A21="","",COUNTIF($A$2:$A21,$A21))</f>
        <v/>
      </c>
    </row>
    <row r="22">
      <c r="A22" s="3" t="n"/>
      <c r="L22" s="4">
        <f>IF(OR(J22="",K22=""),"",IFERROR(K22/ABS(J22),""))</f>
        <v/>
      </c>
      <c r="M22">
        <f>IF(K22="","",IF(K22&gt;0,"Win",IF(K22&lt;0,"Loss","Breakeven")))</f>
        <v/>
      </c>
      <c r="S22" s="5" t="n"/>
      <c r="T22" s="5" t="n"/>
      <c r="U22">
        <f>IF(OR(S22="",T22=""),"",ROUND((T22-S22)*1440,0))</f>
        <v/>
      </c>
      <c r="V22">
        <f>IF($A22="","",COUNTIF($A$2:$A22,$A22))</f>
        <v/>
      </c>
    </row>
    <row r="23">
      <c r="A23" s="3" t="n"/>
      <c r="L23" s="4">
        <f>IF(OR(J23="",K23=""),"",IFERROR(K23/ABS(J23),""))</f>
        <v/>
      </c>
      <c r="M23">
        <f>IF(K23="","",IF(K23&gt;0,"Win",IF(K23&lt;0,"Loss","Breakeven")))</f>
        <v/>
      </c>
      <c r="S23" s="5" t="n"/>
      <c r="T23" s="5" t="n"/>
      <c r="U23">
        <f>IF(OR(S23="",T23=""),"",ROUND((T23-S23)*1440,0))</f>
        <v/>
      </c>
      <c r="V23">
        <f>IF($A23="","",COUNTIF($A$2:$A23,$A23))</f>
        <v/>
      </c>
    </row>
    <row r="24">
      <c r="A24" s="3" t="n"/>
      <c r="L24" s="4">
        <f>IF(OR(J24="",K24=""),"",IFERROR(K24/ABS(J24),""))</f>
        <v/>
      </c>
      <c r="M24">
        <f>IF(K24="","",IF(K24&gt;0,"Win",IF(K24&lt;0,"Loss","Breakeven")))</f>
        <v/>
      </c>
      <c r="S24" s="5" t="n"/>
      <c r="T24" s="5" t="n"/>
      <c r="U24">
        <f>IF(OR(S24="",T24=""),"",ROUND((T24-S24)*1440,0))</f>
        <v/>
      </c>
      <c r="V24">
        <f>IF($A24="","",COUNTIF($A$2:$A24,$A24))</f>
        <v/>
      </c>
    </row>
    <row r="25">
      <c r="A25" s="3" t="n"/>
      <c r="L25" s="4">
        <f>IF(OR(J25="",K25=""),"",IFERROR(K25/ABS(J25),""))</f>
        <v/>
      </c>
      <c r="M25">
        <f>IF(K25="","",IF(K25&gt;0,"Win",IF(K25&lt;0,"Loss","Breakeven")))</f>
        <v/>
      </c>
      <c r="S25" s="5" t="n"/>
      <c r="T25" s="5" t="n"/>
      <c r="U25">
        <f>IF(OR(S25="",T25=""),"",ROUND((T25-S25)*1440,0))</f>
        <v/>
      </c>
      <c r="V25">
        <f>IF($A25="","",COUNTIF($A$2:$A25,$A25))</f>
        <v/>
      </c>
    </row>
    <row r="26">
      <c r="A26" s="3" t="n"/>
      <c r="L26" s="4">
        <f>IF(OR(J26="",K26=""),"",IFERROR(K26/ABS(J26),""))</f>
        <v/>
      </c>
      <c r="M26">
        <f>IF(K26="","",IF(K26&gt;0,"Win",IF(K26&lt;0,"Loss","Breakeven")))</f>
        <v/>
      </c>
      <c r="S26" s="5" t="n"/>
      <c r="T26" s="5" t="n"/>
      <c r="U26">
        <f>IF(OR(S26="",T26=""),"",ROUND((T26-S26)*1440,0))</f>
        <v/>
      </c>
      <c r="V26">
        <f>IF($A26="","",COUNTIF($A$2:$A26,$A26))</f>
        <v/>
      </c>
    </row>
    <row r="27">
      <c r="A27" s="3" t="n"/>
      <c r="L27" s="4">
        <f>IF(OR(J27="",K27=""),"",IFERROR(K27/ABS(J27),""))</f>
        <v/>
      </c>
      <c r="M27">
        <f>IF(K27="","",IF(K27&gt;0,"Win",IF(K27&lt;0,"Loss","Breakeven")))</f>
        <v/>
      </c>
      <c r="S27" s="5" t="n"/>
      <c r="T27" s="5" t="n"/>
      <c r="U27">
        <f>IF(OR(S27="",T27=""),"",ROUND((T27-S27)*1440,0))</f>
        <v/>
      </c>
      <c r="V27">
        <f>IF($A27="","",COUNTIF($A$2:$A27,$A27))</f>
        <v/>
      </c>
    </row>
    <row r="28">
      <c r="A28" s="3" t="n"/>
      <c r="L28" s="4">
        <f>IF(OR(J28="",K28=""),"",IFERROR(K28/ABS(J28),""))</f>
        <v/>
      </c>
      <c r="M28">
        <f>IF(K28="","",IF(K28&gt;0,"Win",IF(K28&lt;0,"Loss","Breakeven")))</f>
        <v/>
      </c>
      <c r="S28" s="5" t="n"/>
      <c r="T28" s="5" t="n"/>
      <c r="U28">
        <f>IF(OR(S28="",T28=""),"",ROUND((T28-S28)*1440,0))</f>
        <v/>
      </c>
      <c r="V28">
        <f>IF($A28="","",COUNTIF($A$2:$A28,$A28))</f>
        <v/>
      </c>
    </row>
    <row r="29">
      <c r="A29" s="3" t="n"/>
      <c r="L29" s="4">
        <f>IF(OR(J29="",K29=""),"",IFERROR(K29/ABS(J29),""))</f>
        <v/>
      </c>
      <c r="M29">
        <f>IF(K29="","",IF(K29&gt;0,"Win",IF(K29&lt;0,"Loss","Breakeven")))</f>
        <v/>
      </c>
      <c r="S29" s="5" t="n"/>
      <c r="T29" s="5" t="n"/>
      <c r="U29">
        <f>IF(OR(S29="",T29=""),"",ROUND((T29-S29)*1440,0))</f>
        <v/>
      </c>
      <c r="V29">
        <f>IF($A29="","",COUNTIF($A$2:$A29,$A29))</f>
        <v/>
      </c>
    </row>
    <row r="30">
      <c r="A30" s="3" t="n"/>
      <c r="L30" s="4">
        <f>IF(OR(J30="",K30=""),"",IFERROR(K30/ABS(J30),""))</f>
        <v/>
      </c>
      <c r="M30">
        <f>IF(K30="","",IF(K30&gt;0,"Win",IF(K30&lt;0,"Loss","Breakeven")))</f>
        <v/>
      </c>
      <c r="S30" s="5" t="n"/>
      <c r="T30" s="5" t="n"/>
      <c r="U30">
        <f>IF(OR(S30="",T30=""),"",ROUND((T30-S30)*1440,0))</f>
        <v/>
      </c>
      <c r="V30">
        <f>IF($A30="","",COUNTIF($A$2:$A30,$A30))</f>
        <v/>
      </c>
    </row>
    <row r="31">
      <c r="A31" s="3" t="n"/>
      <c r="L31" s="4">
        <f>IF(OR(J31="",K31=""),"",IFERROR(K31/ABS(J31),""))</f>
        <v/>
      </c>
      <c r="M31">
        <f>IF(K31="","",IF(K31&gt;0,"Win",IF(K31&lt;0,"Loss","Breakeven")))</f>
        <v/>
      </c>
      <c r="S31" s="5" t="n"/>
      <c r="T31" s="5" t="n"/>
      <c r="U31">
        <f>IF(OR(S31="",T31=""),"",ROUND((T31-S31)*1440,0))</f>
        <v/>
      </c>
      <c r="V31">
        <f>IF($A31="","",COUNTIF($A$2:$A31,$A31))</f>
        <v/>
      </c>
    </row>
    <row r="32">
      <c r="A32" s="3" t="n"/>
      <c r="L32" s="4">
        <f>IF(OR(J32="",K32=""),"",IFERROR(K32/ABS(J32),""))</f>
        <v/>
      </c>
      <c r="M32">
        <f>IF(K32="","",IF(K32&gt;0,"Win",IF(K32&lt;0,"Loss","Breakeven")))</f>
        <v/>
      </c>
      <c r="S32" s="5" t="n"/>
      <c r="T32" s="5" t="n"/>
      <c r="U32">
        <f>IF(OR(S32="",T32=""),"",ROUND((T32-S32)*1440,0))</f>
        <v/>
      </c>
      <c r="V32">
        <f>IF($A32="","",COUNTIF($A$2:$A32,$A32))</f>
        <v/>
      </c>
    </row>
    <row r="33">
      <c r="A33" s="3" t="n"/>
      <c r="L33" s="4">
        <f>IF(OR(J33="",K33=""),"",IFERROR(K33/ABS(J33),""))</f>
        <v/>
      </c>
      <c r="M33">
        <f>IF(K33="","",IF(K33&gt;0,"Win",IF(K33&lt;0,"Loss","Breakeven")))</f>
        <v/>
      </c>
      <c r="S33" s="5" t="n"/>
      <c r="T33" s="5" t="n"/>
      <c r="U33">
        <f>IF(OR(S33="",T33=""),"",ROUND((T33-S33)*1440,0))</f>
        <v/>
      </c>
      <c r="V33">
        <f>IF($A33="","",COUNTIF($A$2:$A33,$A33))</f>
        <v/>
      </c>
    </row>
    <row r="34">
      <c r="A34" s="3" t="n"/>
      <c r="L34" s="4">
        <f>IF(OR(J34="",K34=""),"",IFERROR(K34/ABS(J34),""))</f>
        <v/>
      </c>
      <c r="M34">
        <f>IF(K34="","",IF(K34&gt;0,"Win",IF(K34&lt;0,"Loss","Breakeven")))</f>
        <v/>
      </c>
      <c r="S34" s="5" t="n"/>
      <c r="T34" s="5" t="n"/>
      <c r="U34">
        <f>IF(OR(S34="",T34=""),"",ROUND((T34-S34)*1440,0))</f>
        <v/>
      </c>
      <c r="V34">
        <f>IF($A34="","",COUNTIF($A$2:$A34,$A34))</f>
        <v/>
      </c>
    </row>
    <row r="35">
      <c r="A35" s="3" t="n"/>
      <c r="L35" s="4">
        <f>IF(OR(J35="",K35=""),"",IFERROR(K35/ABS(J35),""))</f>
        <v/>
      </c>
      <c r="M35">
        <f>IF(K35="","",IF(K35&gt;0,"Win",IF(K35&lt;0,"Loss","Breakeven")))</f>
        <v/>
      </c>
      <c r="S35" s="5" t="n"/>
      <c r="T35" s="5" t="n"/>
      <c r="U35">
        <f>IF(OR(S35="",T35=""),"",ROUND((T35-S35)*1440,0))</f>
        <v/>
      </c>
      <c r="V35">
        <f>IF($A35="","",COUNTIF($A$2:$A35,$A35))</f>
        <v/>
      </c>
    </row>
    <row r="36">
      <c r="A36" s="3" t="n"/>
      <c r="L36" s="4">
        <f>IF(OR(J36="",K36=""),"",IFERROR(K36/ABS(J36),""))</f>
        <v/>
      </c>
      <c r="M36">
        <f>IF(K36="","",IF(K36&gt;0,"Win",IF(K36&lt;0,"Loss","Breakeven")))</f>
        <v/>
      </c>
      <c r="S36" s="5" t="n"/>
      <c r="T36" s="5" t="n"/>
      <c r="U36">
        <f>IF(OR(S36="",T36=""),"",ROUND((T36-S36)*1440,0))</f>
        <v/>
      </c>
      <c r="V36">
        <f>IF($A36="","",COUNTIF($A$2:$A36,$A36))</f>
        <v/>
      </c>
    </row>
    <row r="37">
      <c r="A37" s="3" t="n"/>
      <c r="L37" s="4">
        <f>IF(OR(J37="",K37=""),"",IFERROR(K37/ABS(J37),""))</f>
        <v/>
      </c>
      <c r="M37">
        <f>IF(K37="","",IF(K37&gt;0,"Win",IF(K37&lt;0,"Loss","Breakeven")))</f>
        <v/>
      </c>
      <c r="S37" s="5" t="n"/>
      <c r="T37" s="5" t="n"/>
      <c r="U37">
        <f>IF(OR(S37="",T37=""),"",ROUND((T37-S37)*1440,0))</f>
        <v/>
      </c>
      <c r="V37">
        <f>IF($A37="","",COUNTIF($A$2:$A37,$A37))</f>
        <v/>
      </c>
    </row>
    <row r="38">
      <c r="A38" s="3" t="n"/>
      <c r="L38" s="4">
        <f>IF(OR(J38="",K38=""),"",IFERROR(K38/ABS(J38),""))</f>
        <v/>
      </c>
      <c r="M38">
        <f>IF(K38="","",IF(K38&gt;0,"Win",IF(K38&lt;0,"Loss","Breakeven")))</f>
        <v/>
      </c>
      <c r="S38" s="5" t="n"/>
      <c r="T38" s="5" t="n"/>
      <c r="U38">
        <f>IF(OR(S38="",T38=""),"",ROUND((T38-S38)*1440,0))</f>
        <v/>
      </c>
      <c r="V38">
        <f>IF($A38="","",COUNTIF($A$2:$A38,$A38))</f>
        <v/>
      </c>
    </row>
    <row r="39">
      <c r="A39" s="3" t="n"/>
      <c r="L39" s="4">
        <f>IF(OR(J39="",K39=""),"",IFERROR(K39/ABS(J39),""))</f>
        <v/>
      </c>
      <c r="M39">
        <f>IF(K39="","",IF(K39&gt;0,"Win",IF(K39&lt;0,"Loss","Breakeven")))</f>
        <v/>
      </c>
      <c r="S39" s="5" t="n"/>
      <c r="T39" s="5" t="n"/>
      <c r="U39">
        <f>IF(OR(S39="",T39=""),"",ROUND((T39-S39)*1440,0))</f>
        <v/>
      </c>
      <c r="V39">
        <f>IF($A39="","",COUNTIF($A$2:$A39,$A39))</f>
        <v/>
      </c>
    </row>
    <row r="40">
      <c r="A40" s="3" t="n"/>
      <c r="L40" s="4">
        <f>IF(OR(J40="",K40=""),"",IFERROR(K40/ABS(J40),""))</f>
        <v/>
      </c>
      <c r="M40">
        <f>IF(K40="","",IF(K40&gt;0,"Win",IF(K40&lt;0,"Loss","Breakeven")))</f>
        <v/>
      </c>
      <c r="S40" s="5" t="n"/>
      <c r="T40" s="5" t="n"/>
      <c r="U40">
        <f>IF(OR(S40="",T40=""),"",ROUND((T40-S40)*1440,0))</f>
        <v/>
      </c>
      <c r="V40">
        <f>IF($A40="","",COUNTIF($A$2:$A40,$A40))</f>
        <v/>
      </c>
    </row>
    <row r="41">
      <c r="A41" s="3" t="n"/>
      <c r="L41" s="4">
        <f>IF(OR(J41="",K41=""),"",IFERROR(K41/ABS(J41),""))</f>
        <v/>
      </c>
      <c r="M41">
        <f>IF(K41="","",IF(K41&gt;0,"Win",IF(K41&lt;0,"Loss","Breakeven")))</f>
        <v/>
      </c>
      <c r="S41" s="5" t="n"/>
      <c r="T41" s="5" t="n"/>
      <c r="U41">
        <f>IF(OR(S41="",T41=""),"",ROUND((T41-S41)*1440,0))</f>
        <v/>
      </c>
      <c r="V41">
        <f>IF($A41="","",COUNTIF($A$2:$A41,$A41))</f>
        <v/>
      </c>
    </row>
    <row r="42">
      <c r="A42" s="3" t="n"/>
      <c r="L42" s="4">
        <f>IF(OR(J42="",K42=""),"",IFERROR(K42/ABS(J42),""))</f>
        <v/>
      </c>
      <c r="M42">
        <f>IF(K42="","",IF(K42&gt;0,"Win",IF(K42&lt;0,"Loss","Breakeven")))</f>
        <v/>
      </c>
      <c r="S42" s="5" t="n"/>
      <c r="T42" s="5" t="n"/>
      <c r="U42">
        <f>IF(OR(S42="",T42=""),"",ROUND((T42-S42)*1440,0))</f>
        <v/>
      </c>
      <c r="V42">
        <f>IF($A42="","",COUNTIF($A$2:$A42,$A42))</f>
        <v/>
      </c>
    </row>
    <row r="43">
      <c r="A43" s="3" t="n"/>
      <c r="L43" s="4">
        <f>IF(OR(J43="",K43=""),"",IFERROR(K43/ABS(J43),""))</f>
        <v/>
      </c>
      <c r="M43">
        <f>IF(K43="","",IF(K43&gt;0,"Win",IF(K43&lt;0,"Loss","Breakeven")))</f>
        <v/>
      </c>
      <c r="S43" s="5" t="n"/>
      <c r="T43" s="5" t="n"/>
      <c r="U43">
        <f>IF(OR(S43="",T43=""),"",ROUND((T43-S43)*1440,0))</f>
        <v/>
      </c>
      <c r="V43">
        <f>IF($A43="","",COUNTIF($A$2:$A43,$A43))</f>
        <v/>
      </c>
    </row>
    <row r="44">
      <c r="A44" s="3" t="n"/>
      <c r="L44" s="4">
        <f>IF(OR(J44="",K44=""),"",IFERROR(K44/ABS(J44),""))</f>
        <v/>
      </c>
      <c r="M44">
        <f>IF(K44="","",IF(K44&gt;0,"Win",IF(K44&lt;0,"Loss","Breakeven")))</f>
        <v/>
      </c>
      <c r="S44" s="5" t="n"/>
      <c r="T44" s="5" t="n"/>
      <c r="U44">
        <f>IF(OR(S44="",T44=""),"",ROUND((T44-S44)*1440,0))</f>
        <v/>
      </c>
      <c r="V44">
        <f>IF($A44="","",COUNTIF($A$2:$A44,$A44))</f>
        <v/>
      </c>
    </row>
    <row r="45">
      <c r="A45" s="3" t="n"/>
      <c r="L45" s="4">
        <f>IF(OR(J45="",K45=""),"",IFERROR(K45/ABS(J45),""))</f>
        <v/>
      </c>
      <c r="M45">
        <f>IF(K45="","",IF(K45&gt;0,"Win",IF(K45&lt;0,"Loss","Breakeven")))</f>
        <v/>
      </c>
      <c r="S45" s="5" t="n"/>
      <c r="T45" s="5" t="n"/>
      <c r="U45">
        <f>IF(OR(S45="",T45=""),"",ROUND((T45-S45)*1440,0))</f>
        <v/>
      </c>
      <c r="V45">
        <f>IF($A45="","",COUNTIF($A$2:$A45,$A45))</f>
        <v/>
      </c>
    </row>
    <row r="46">
      <c r="A46" s="3" t="n"/>
      <c r="L46" s="4">
        <f>IF(OR(J46="",K46=""),"",IFERROR(K46/ABS(J46),""))</f>
        <v/>
      </c>
      <c r="M46">
        <f>IF(K46="","",IF(K46&gt;0,"Win",IF(K46&lt;0,"Loss","Breakeven")))</f>
        <v/>
      </c>
      <c r="S46" s="5" t="n"/>
      <c r="T46" s="5" t="n"/>
      <c r="U46">
        <f>IF(OR(S46="",T46=""),"",ROUND((T46-S46)*1440,0))</f>
        <v/>
      </c>
      <c r="V46">
        <f>IF($A46="","",COUNTIF($A$2:$A46,$A46))</f>
        <v/>
      </c>
    </row>
    <row r="47">
      <c r="A47" s="3" t="n"/>
      <c r="L47" s="4">
        <f>IF(OR(J47="",K47=""),"",IFERROR(K47/ABS(J47),""))</f>
        <v/>
      </c>
      <c r="M47">
        <f>IF(K47="","",IF(K47&gt;0,"Win",IF(K47&lt;0,"Loss","Breakeven")))</f>
        <v/>
      </c>
      <c r="S47" s="5" t="n"/>
      <c r="T47" s="5" t="n"/>
      <c r="U47">
        <f>IF(OR(S47="",T47=""),"",ROUND((T47-S47)*1440,0))</f>
        <v/>
      </c>
      <c r="V47">
        <f>IF($A47="","",COUNTIF($A$2:$A47,$A47))</f>
        <v/>
      </c>
    </row>
    <row r="48">
      <c r="A48" s="3" t="n"/>
      <c r="L48" s="4">
        <f>IF(OR(J48="",K48=""),"",IFERROR(K48/ABS(J48),""))</f>
        <v/>
      </c>
      <c r="M48">
        <f>IF(K48="","",IF(K48&gt;0,"Win",IF(K48&lt;0,"Loss","Breakeven")))</f>
        <v/>
      </c>
      <c r="S48" s="5" t="n"/>
      <c r="T48" s="5" t="n"/>
      <c r="U48">
        <f>IF(OR(S48="",T48=""),"",ROUND((T48-S48)*1440,0))</f>
        <v/>
      </c>
      <c r="V48">
        <f>IF($A48="","",COUNTIF($A$2:$A48,$A48))</f>
        <v/>
      </c>
    </row>
    <row r="49">
      <c r="A49" s="3" t="n"/>
      <c r="L49" s="4">
        <f>IF(OR(J49="",K49=""),"",IFERROR(K49/ABS(J49),""))</f>
        <v/>
      </c>
      <c r="M49">
        <f>IF(K49="","",IF(K49&gt;0,"Win",IF(K49&lt;0,"Loss","Breakeven")))</f>
        <v/>
      </c>
      <c r="S49" s="5" t="n"/>
      <c r="T49" s="5" t="n"/>
      <c r="U49">
        <f>IF(OR(S49="",T49=""),"",ROUND((T49-S49)*1440,0))</f>
        <v/>
      </c>
      <c r="V49">
        <f>IF($A49="","",COUNTIF($A$2:$A49,$A49))</f>
        <v/>
      </c>
    </row>
    <row r="50">
      <c r="A50" s="3" t="n"/>
      <c r="L50" s="4">
        <f>IF(OR(J50="",K50=""),"",IFERROR(K50/ABS(J50),""))</f>
        <v/>
      </c>
      <c r="M50">
        <f>IF(K50="","",IF(K50&gt;0,"Win",IF(K50&lt;0,"Loss","Breakeven")))</f>
        <v/>
      </c>
      <c r="S50" s="5" t="n"/>
      <c r="T50" s="5" t="n"/>
      <c r="U50">
        <f>IF(OR(S50="",T50=""),"",ROUND((T50-S50)*1440,0))</f>
        <v/>
      </c>
      <c r="V50">
        <f>IF($A50="","",COUNTIF($A$2:$A50,$A50))</f>
        <v/>
      </c>
    </row>
    <row r="51">
      <c r="A51" s="3" t="n"/>
      <c r="L51" s="4">
        <f>IF(OR(J51="",K51=""),"",IFERROR(K51/ABS(J51),""))</f>
        <v/>
      </c>
      <c r="M51">
        <f>IF(K51="","",IF(K51&gt;0,"Win",IF(K51&lt;0,"Loss","Breakeven")))</f>
        <v/>
      </c>
      <c r="S51" s="5" t="n"/>
      <c r="T51" s="5" t="n"/>
      <c r="U51">
        <f>IF(OR(S51="",T51=""),"",ROUND((T51-S51)*1440,0))</f>
        <v/>
      </c>
      <c r="V51">
        <f>IF($A51="","",COUNTIF($A$2:$A51,$A51))</f>
        <v/>
      </c>
    </row>
    <row r="52">
      <c r="A52" s="3" t="n"/>
      <c r="L52" s="4">
        <f>IF(OR(J52="",K52=""),"",IFERROR(K52/ABS(J52),""))</f>
        <v/>
      </c>
      <c r="M52">
        <f>IF(K52="","",IF(K52&gt;0,"Win",IF(K52&lt;0,"Loss","Breakeven")))</f>
        <v/>
      </c>
      <c r="S52" s="5" t="n"/>
      <c r="T52" s="5" t="n"/>
      <c r="U52">
        <f>IF(OR(S52="",T52=""),"",ROUND((T52-S52)*1440,0))</f>
        <v/>
      </c>
      <c r="V52">
        <f>IF($A52="","",COUNTIF($A$2:$A52,$A52))</f>
        <v/>
      </c>
    </row>
    <row r="53">
      <c r="A53" s="3" t="n"/>
      <c r="L53" s="4">
        <f>IF(OR(J53="",K53=""),"",IFERROR(K53/ABS(J53),""))</f>
        <v/>
      </c>
      <c r="M53">
        <f>IF(K53="","",IF(K53&gt;0,"Win",IF(K53&lt;0,"Loss","Breakeven")))</f>
        <v/>
      </c>
      <c r="S53" s="5" t="n"/>
      <c r="T53" s="5" t="n"/>
      <c r="U53">
        <f>IF(OR(S53="",T53=""),"",ROUND((T53-S53)*1440,0))</f>
        <v/>
      </c>
      <c r="V53">
        <f>IF($A53="","",COUNTIF($A$2:$A53,$A53))</f>
        <v/>
      </c>
    </row>
    <row r="54">
      <c r="A54" s="3" t="n"/>
      <c r="L54" s="4">
        <f>IF(OR(J54="",K54=""),"",IFERROR(K54/ABS(J54),""))</f>
        <v/>
      </c>
      <c r="M54">
        <f>IF(K54="","",IF(K54&gt;0,"Win",IF(K54&lt;0,"Loss","Breakeven")))</f>
        <v/>
      </c>
      <c r="S54" s="5" t="n"/>
      <c r="T54" s="5" t="n"/>
      <c r="U54">
        <f>IF(OR(S54="",T54=""),"",ROUND((T54-S54)*1440,0))</f>
        <v/>
      </c>
      <c r="V54">
        <f>IF($A54="","",COUNTIF($A$2:$A54,$A54))</f>
        <v/>
      </c>
    </row>
    <row r="55">
      <c r="A55" s="3" t="n"/>
      <c r="L55" s="4">
        <f>IF(OR(J55="",K55=""),"",IFERROR(K55/ABS(J55),""))</f>
        <v/>
      </c>
      <c r="M55">
        <f>IF(K55="","",IF(K55&gt;0,"Win",IF(K55&lt;0,"Loss","Breakeven")))</f>
        <v/>
      </c>
      <c r="S55" s="5" t="n"/>
      <c r="T55" s="5" t="n"/>
      <c r="U55">
        <f>IF(OR(S55="",T55=""),"",ROUND((T55-S55)*1440,0))</f>
        <v/>
      </c>
      <c r="V55">
        <f>IF($A55="","",COUNTIF($A$2:$A55,$A55))</f>
        <v/>
      </c>
    </row>
    <row r="56">
      <c r="A56" s="3" t="n"/>
      <c r="L56" s="4">
        <f>IF(OR(J56="",K56=""),"",IFERROR(K56/ABS(J56),""))</f>
        <v/>
      </c>
      <c r="M56">
        <f>IF(K56="","",IF(K56&gt;0,"Win",IF(K56&lt;0,"Loss","Breakeven")))</f>
        <v/>
      </c>
      <c r="S56" s="5" t="n"/>
      <c r="T56" s="5" t="n"/>
      <c r="U56">
        <f>IF(OR(S56="",T56=""),"",ROUND((T56-S56)*1440,0))</f>
        <v/>
      </c>
      <c r="V56">
        <f>IF($A56="","",COUNTIF($A$2:$A56,$A56))</f>
        <v/>
      </c>
    </row>
    <row r="57">
      <c r="A57" s="3" t="n"/>
      <c r="L57" s="4">
        <f>IF(OR(J57="",K57=""),"",IFERROR(K57/ABS(J57),""))</f>
        <v/>
      </c>
      <c r="M57">
        <f>IF(K57="","",IF(K57&gt;0,"Win",IF(K57&lt;0,"Loss","Breakeven")))</f>
        <v/>
      </c>
      <c r="S57" s="5" t="n"/>
      <c r="T57" s="5" t="n"/>
      <c r="U57">
        <f>IF(OR(S57="",T57=""),"",ROUND((T57-S57)*1440,0))</f>
        <v/>
      </c>
      <c r="V57">
        <f>IF($A57="","",COUNTIF($A$2:$A57,$A57))</f>
        <v/>
      </c>
    </row>
    <row r="58">
      <c r="A58" s="3" t="n"/>
      <c r="L58" s="4">
        <f>IF(OR(J58="",K58=""),"",IFERROR(K58/ABS(J58),""))</f>
        <v/>
      </c>
      <c r="M58">
        <f>IF(K58="","",IF(K58&gt;0,"Win",IF(K58&lt;0,"Loss","Breakeven")))</f>
        <v/>
      </c>
      <c r="S58" s="5" t="n"/>
      <c r="T58" s="5" t="n"/>
      <c r="U58">
        <f>IF(OR(S58="",T58=""),"",ROUND((T58-S58)*1440,0))</f>
        <v/>
      </c>
      <c r="V58">
        <f>IF($A58="","",COUNTIF($A$2:$A58,$A58))</f>
        <v/>
      </c>
    </row>
    <row r="59">
      <c r="A59" s="3" t="n"/>
      <c r="L59" s="4">
        <f>IF(OR(J59="",K59=""),"",IFERROR(K59/ABS(J59),""))</f>
        <v/>
      </c>
      <c r="M59">
        <f>IF(K59="","",IF(K59&gt;0,"Win",IF(K59&lt;0,"Loss","Breakeven")))</f>
        <v/>
      </c>
      <c r="S59" s="5" t="n"/>
      <c r="T59" s="5" t="n"/>
      <c r="U59">
        <f>IF(OR(S59="",T59=""),"",ROUND((T59-S59)*1440,0))</f>
        <v/>
      </c>
      <c r="V59">
        <f>IF($A59="","",COUNTIF($A$2:$A59,$A59))</f>
        <v/>
      </c>
    </row>
    <row r="60">
      <c r="A60" s="3" t="n"/>
      <c r="L60" s="4">
        <f>IF(OR(J60="",K60=""),"",IFERROR(K60/ABS(J60),""))</f>
        <v/>
      </c>
      <c r="M60">
        <f>IF(K60="","",IF(K60&gt;0,"Win",IF(K60&lt;0,"Loss","Breakeven")))</f>
        <v/>
      </c>
      <c r="S60" s="5" t="n"/>
      <c r="T60" s="5" t="n"/>
      <c r="U60">
        <f>IF(OR(S60="",T60=""),"",ROUND((T60-S60)*1440,0))</f>
        <v/>
      </c>
      <c r="V60">
        <f>IF($A60="","",COUNTIF($A$2:$A60,$A60))</f>
        <v/>
      </c>
    </row>
    <row r="61">
      <c r="A61" s="3" t="n"/>
      <c r="L61" s="4">
        <f>IF(OR(J61="",K61=""),"",IFERROR(K61/ABS(J61),""))</f>
        <v/>
      </c>
      <c r="M61">
        <f>IF(K61="","",IF(K61&gt;0,"Win",IF(K61&lt;0,"Loss","Breakeven")))</f>
        <v/>
      </c>
      <c r="S61" s="5" t="n"/>
      <c r="T61" s="5" t="n"/>
      <c r="U61">
        <f>IF(OR(S61="",T61=""),"",ROUND((T61-S61)*1440,0))</f>
        <v/>
      </c>
      <c r="V61">
        <f>IF($A61="","",COUNTIF($A$2:$A61,$A61))</f>
        <v/>
      </c>
    </row>
    <row r="62">
      <c r="A62" s="3" t="n"/>
      <c r="L62" s="4">
        <f>IF(OR(J62="",K62=""),"",IFERROR(K62/ABS(J62),""))</f>
        <v/>
      </c>
      <c r="M62">
        <f>IF(K62="","",IF(K62&gt;0,"Win",IF(K62&lt;0,"Loss","Breakeven")))</f>
        <v/>
      </c>
      <c r="S62" s="5" t="n"/>
      <c r="T62" s="5" t="n"/>
      <c r="U62">
        <f>IF(OR(S62="",T62=""),"",ROUND((T62-S62)*1440,0))</f>
        <v/>
      </c>
      <c r="V62">
        <f>IF($A62="","",COUNTIF($A$2:$A62,$A62))</f>
        <v/>
      </c>
    </row>
    <row r="63">
      <c r="A63" s="3" t="n"/>
      <c r="L63" s="4">
        <f>IF(OR(J63="",K63=""),"",IFERROR(K63/ABS(J63),""))</f>
        <v/>
      </c>
      <c r="M63">
        <f>IF(K63="","",IF(K63&gt;0,"Win",IF(K63&lt;0,"Loss","Breakeven")))</f>
        <v/>
      </c>
      <c r="S63" s="5" t="n"/>
      <c r="T63" s="5" t="n"/>
      <c r="U63">
        <f>IF(OR(S63="",T63=""),"",ROUND((T63-S63)*1440,0))</f>
        <v/>
      </c>
      <c r="V63">
        <f>IF($A63="","",COUNTIF($A$2:$A63,$A63))</f>
        <v/>
      </c>
    </row>
    <row r="64">
      <c r="A64" s="3" t="n"/>
      <c r="L64" s="4">
        <f>IF(OR(J64="",K64=""),"",IFERROR(K64/ABS(J64),""))</f>
        <v/>
      </c>
      <c r="M64">
        <f>IF(K64="","",IF(K64&gt;0,"Win",IF(K64&lt;0,"Loss","Breakeven")))</f>
        <v/>
      </c>
      <c r="S64" s="5" t="n"/>
      <c r="T64" s="5" t="n"/>
      <c r="U64">
        <f>IF(OR(S64="",T64=""),"",ROUND((T64-S64)*1440,0))</f>
        <v/>
      </c>
      <c r="V64">
        <f>IF($A64="","",COUNTIF($A$2:$A64,$A64))</f>
        <v/>
      </c>
    </row>
    <row r="65">
      <c r="A65" s="3" t="n"/>
      <c r="L65" s="4">
        <f>IF(OR(J65="",K65=""),"",IFERROR(K65/ABS(J65),""))</f>
        <v/>
      </c>
      <c r="M65">
        <f>IF(K65="","",IF(K65&gt;0,"Win",IF(K65&lt;0,"Loss","Breakeven")))</f>
        <v/>
      </c>
      <c r="S65" s="5" t="n"/>
      <c r="T65" s="5" t="n"/>
      <c r="U65">
        <f>IF(OR(S65="",T65=""),"",ROUND((T65-S65)*1440,0))</f>
        <v/>
      </c>
      <c r="V65">
        <f>IF($A65="","",COUNTIF($A$2:$A65,$A65))</f>
        <v/>
      </c>
    </row>
    <row r="66">
      <c r="A66" s="3" t="n"/>
      <c r="L66" s="4">
        <f>IF(OR(J66="",K66=""),"",IFERROR(K66/ABS(J66),""))</f>
        <v/>
      </c>
      <c r="M66">
        <f>IF(K66="","",IF(K66&gt;0,"Win",IF(K66&lt;0,"Loss","Breakeven")))</f>
        <v/>
      </c>
      <c r="S66" s="5" t="n"/>
      <c r="T66" s="5" t="n"/>
      <c r="U66">
        <f>IF(OR(S66="",T66=""),"",ROUND((T66-S66)*1440,0))</f>
        <v/>
      </c>
      <c r="V66">
        <f>IF($A66="","",COUNTIF($A$2:$A66,$A66))</f>
        <v/>
      </c>
    </row>
    <row r="67">
      <c r="A67" s="3" t="n"/>
      <c r="L67" s="4">
        <f>IF(OR(J67="",K67=""),"",IFERROR(K67/ABS(J67),""))</f>
        <v/>
      </c>
      <c r="M67">
        <f>IF(K67="","",IF(K67&gt;0,"Win",IF(K67&lt;0,"Loss","Breakeven")))</f>
        <v/>
      </c>
      <c r="S67" s="5" t="n"/>
      <c r="T67" s="5" t="n"/>
      <c r="U67">
        <f>IF(OR(S67="",T67=""),"",ROUND((T67-S67)*1440,0))</f>
        <v/>
      </c>
      <c r="V67">
        <f>IF($A67="","",COUNTIF($A$2:$A67,$A67))</f>
        <v/>
      </c>
    </row>
    <row r="68">
      <c r="A68" s="3" t="n"/>
      <c r="L68" s="4">
        <f>IF(OR(J68="",K68=""),"",IFERROR(K68/ABS(J68),""))</f>
        <v/>
      </c>
      <c r="M68">
        <f>IF(K68="","",IF(K68&gt;0,"Win",IF(K68&lt;0,"Loss","Breakeven")))</f>
        <v/>
      </c>
      <c r="S68" s="5" t="n"/>
      <c r="T68" s="5" t="n"/>
      <c r="U68">
        <f>IF(OR(S68="",T68=""),"",ROUND((T68-S68)*1440,0))</f>
        <v/>
      </c>
      <c r="V68">
        <f>IF($A68="","",COUNTIF($A$2:$A68,$A68))</f>
        <v/>
      </c>
    </row>
    <row r="69">
      <c r="A69" s="3" t="n"/>
      <c r="L69" s="4">
        <f>IF(OR(J69="",K69=""),"",IFERROR(K69/ABS(J69),""))</f>
        <v/>
      </c>
      <c r="M69">
        <f>IF(K69="","",IF(K69&gt;0,"Win",IF(K69&lt;0,"Loss","Breakeven")))</f>
        <v/>
      </c>
      <c r="S69" s="5" t="n"/>
      <c r="T69" s="5" t="n"/>
      <c r="U69">
        <f>IF(OR(S69="",T69=""),"",ROUND((T69-S69)*1440,0))</f>
        <v/>
      </c>
      <c r="V69">
        <f>IF($A69="","",COUNTIF($A$2:$A69,$A69))</f>
        <v/>
      </c>
    </row>
    <row r="70">
      <c r="A70" s="3" t="n"/>
      <c r="L70" s="4">
        <f>IF(OR(J70="",K70=""),"",IFERROR(K70/ABS(J70),""))</f>
        <v/>
      </c>
      <c r="M70">
        <f>IF(K70="","",IF(K70&gt;0,"Win",IF(K70&lt;0,"Loss","Breakeven")))</f>
        <v/>
      </c>
      <c r="S70" s="5" t="n"/>
      <c r="T70" s="5" t="n"/>
      <c r="U70">
        <f>IF(OR(S70="",T70=""),"",ROUND((T70-S70)*1440,0))</f>
        <v/>
      </c>
      <c r="V70">
        <f>IF($A70="","",COUNTIF($A$2:$A70,$A70))</f>
        <v/>
      </c>
    </row>
    <row r="71">
      <c r="A71" s="3" t="n"/>
      <c r="L71" s="4">
        <f>IF(OR(J71="",K71=""),"",IFERROR(K71/ABS(J71),""))</f>
        <v/>
      </c>
      <c r="M71">
        <f>IF(K71="","",IF(K71&gt;0,"Win",IF(K71&lt;0,"Loss","Breakeven")))</f>
        <v/>
      </c>
      <c r="S71" s="5" t="n"/>
      <c r="T71" s="5" t="n"/>
      <c r="U71">
        <f>IF(OR(S71="",T71=""),"",ROUND((T71-S71)*1440,0))</f>
        <v/>
      </c>
      <c r="V71">
        <f>IF($A71="","",COUNTIF($A$2:$A71,$A71))</f>
        <v/>
      </c>
    </row>
    <row r="72">
      <c r="A72" s="3" t="n"/>
      <c r="L72" s="4">
        <f>IF(OR(J72="",K72=""),"",IFERROR(K72/ABS(J72),""))</f>
        <v/>
      </c>
      <c r="M72">
        <f>IF(K72="","",IF(K72&gt;0,"Win",IF(K72&lt;0,"Loss","Breakeven")))</f>
        <v/>
      </c>
      <c r="S72" s="5" t="n"/>
      <c r="T72" s="5" t="n"/>
      <c r="U72">
        <f>IF(OR(S72="",T72=""),"",ROUND((T72-S72)*1440,0))</f>
        <v/>
      </c>
      <c r="V72">
        <f>IF($A72="","",COUNTIF($A$2:$A72,$A72))</f>
        <v/>
      </c>
    </row>
    <row r="73">
      <c r="A73" s="3" t="n"/>
      <c r="L73" s="4">
        <f>IF(OR(J73="",K73=""),"",IFERROR(K73/ABS(J73),""))</f>
        <v/>
      </c>
      <c r="M73">
        <f>IF(K73="","",IF(K73&gt;0,"Win",IF(K73&lt;0,"Loss","Breakeven")))</f>
        <v/>
      </c>
      <c r="S73" s="5" t="n"/>
      <c r="T73" s="5" t="n"/>
      <c r="U73">
        <f>IF(OR(S73="",T73=""),"",ROUND((T73-S73)*1440,0))</f>
        <v/>
      </c>
      <c r="V73">
        <f>IF($A73="","",COUNTIF($A$2:$A73,$A73))</f>
        <v/>
      </c>
    </row>
    <row r="74">
      <c r="A74" s="3" t="n"/>
      <c r="L74" s="4">
        <f>IF(OR(J74="",K74=""),"",IFERROR(K74/ABS(J74),""))</f>
        <v/>
      </c>
      <c r="M74">
        <f>IF(K74="","",IF(K74&gt;0,"Win",IF(K74&lt;0,"Loss","Breakeven")))</f>
        <v/>
      </c>
      <c r="S74" s="5" t="n"/>
      <c r="T74" s="5" t="n"/>
      <c r="U74">
        <f>IF(OR(S74="",T74=""),"",ROUND((T74-S74)*1440,0))</f>
        <v/>
      </c>
      <c r="V74">
        <f>IF($A74="","",COUNTIF($A$2:$A74,$A74))</f>
        <v/>
      </c>
    </row>
    <row r="75">
      <c r="A75" s="3" t="n"/>
      <c r="L75" s="4">
        <f>IF(OR(J75="",K75=""),"",IFERROR(K75/ABS(J75),""))</f>
        <v/>
      </c>
      <c r="M75">
        <f>IF(K75="","",IF(K75&gt;0,"Win",IF(K75&lt;0,"Loss","Breakeven")))</f>
        <v/>
      </c>
      <c r="S75" s="5" t="n"/>
      <c r="T75" s="5" t="n"/>
      <c r="U75">
        <f>IF(OR(S75="",T75=""),"",ROUND((T75-S75)*1440,0))</f>
        <v/>
      </c>
      <c r="V75">
        <f>IF($A75="","",COUNTIF($A$2:$A75,$A75))</f>
        <v/>
      </c>
    </row>
    <row r="76">
      <c r="A76" s="3" t="n"/>
      <c r="L76" s="4">
        <f>IF(OR(J76="",K76=""),"",IFERROR(K76/ABS(J76),""))</f>
        <v/>
      </c>
      <c r="M76">
        <f>IF(K76="","",IF(K76&gt;0,"Win",IF(K76&lt;0,"Loss","Breakeven")))</f>
        <v/>
      </c>
      <c r="S76" s="5" t="n"/>
      <c r="T76" s="5" t="n"/>
      <c r="U76">
        <f>IF(OR(S76="",T76=""),"",ROUND((T76-S76)*1440,0))</f>
        <v/>
      </c>
      <c r="V76">
        <f>IF($A76="","",COUNTIF($A$2:$A76,$A76))</f>
        <v/>
      </c>
    </row>
    <row r="77">
      <c r="A77" s="3" t="n"/>
      <c r="L77" s="4">
        <f>IF(OR(J77="",K77=""),"",IFERROR(K77/ABS(J77),""))</f>
        <v/>
      </c>
      <c r="M77">
        <f>IF(K77="","",IF(K77&gt;0,"Win",IF(K77&lt;0,"Loss","Breakeven")))</f>
        <v/>
      </c>
      <c r="S77" s="5" t="n"/>
      <c r="T77" s="5" t="n"/>
      <c r="U77">
        <f>IF(OR(S77="",T77=""),"",ROUND((T77-S77)*1440,0))</f>
        <v/>
      </c>
      <c r="V77">
        <f>IF($A77="","",COUNTIF($A$2:$A77,$A77))</f>
        <v/>
      </c>
    </row>
    <row r="78">
      <c r="A78" s="3" t="n"/>
      <c r="L78" s="4">
        <f>IF(OR(J78="",K78=""),"",IFERROR(K78/ABS(J78),""))</f>
        <v/>
      </c>
      <c r="M78">
        <f>IF(K78="","",IF(K78&gt;0,"Win",IF(K78&lt;0,"Loss","Breakeven")))</f>
        <v/>
      </c>
      <c r="S78" s="5" t="n"/>
      <c r="T78" s="5" t="n"/>
      <c r="U78">
        <f>IF(OR(S78="",T78=""),"",ROUND((T78-S78)*1440,0))</f>
        <v/>
      </c>
      <c r="V78">
        <f>IF($A78="","",COUNTIF($A$2:$A78,$A78))</f>
        <v/>
      </c>
    </row>
    <row r="79">
      <c r="A79" s="3" t="n"/>
      <c r="L79" s="4">
        <f>IF(OR(J79="",K79=""),"",IFERROR(K79/ABS(J79),""))</f>
        <v/>
      </c>
      <c r="M79">
        <f>IF(K79="","",IF(K79&gt;0,"Win",IF(K79&lt;0,"Loss","Breakeven")))</f>
        <v/>
      </c>
      <c r="S79" s="5" t="n"/>
      <c r="T79" s="5" t="n"/>
      <c r="U79">
        <f>IF(OR(S79="",T79=""),"",ROUND((T79-S79)*1440,0))</f>
        <v/>
      </c>
      <c r="V79">
        <f>IF($A79="","",COUNTIF($A$2:$A79,$A79))</f>
        <v/>
      </c>
    </row>
    <row r="80">
      <c r="A80" s="3" t="n"/>
      <c r="L80" s="4">
        <f>IF(OR(J80="",K80=""),"",IFERROR(K80/ABS(J80),""))</f>
        <v/>
      </c>
      <c r="M80">
        <f>IF(K80="","",IF(K80&gt;0,"Win",IF(K80&lt;0,"Loss","Breakeven")))</f>
        <v/>
      </c>
      <c r="S80" s="5" t="n"/>
      <c r="T80" s="5" t="n"/>
      <c r="U80">
        <f>IF(OR(S80="",T80=""),"",ROUND((T80-S80)*1440,0))</f>
        <v/>
      </c>
      <c r="V80">
        <f>IF($A80="","",COUNTIF($A$2:$A80,$A80))</f>
        <v/>
      </c>
    </row>
    <row r="81">
      <c r="A81" s="3" t="n"/>
      <c r="L81" s="4">
        <f>IF(OR(J81="",K81=""),"",IFERROR(K81/ABS(J81),""))</f>
        <v/>
      </c>
      <c r="M81">
        <f>IF(K81="","",IF(K81&gt;0,"Win",IF(K81&lt;0,"Loss","Breakeven")))</f>
        <v/>
      </c>
      <c r="S81" s="5" t="n"/>
      <c r="T81" s="5" t="n"/>
      <c r="U81">
        <f>IF(OR(S81="",T81=""),"",ROUND((T81-S81)*1440,0))</f>
        <v/>
      </c>
      <c r="V81">
        <f>IF($A81="","",COUNTIF($A$2:$A81,$A81))</f>
        <v/>
      </c>
    </row>
    <row r="82">
      <c r="A82" s="3" t="n"/>
      <c r="L82" s="4">
        <f>IF(OR(J82="",K82=""),"",IFERROR(K82/ABS(J82),""))</f>
        <v/>
      </c>
      <c r="M82">
        <f>IF(K82="","",IF(K82&gt;0,"Win",IF(K82&lt;0,"Loss","Breakeven")))</f>
        <v/>
      </c>
      <c r="S82" s="5" t="n"/>
      <c r="T82" s="5" t="n"/>
      <c r="U82">
        <f>IF(OR(S82="",T82=""),"",ROUND((T82-S82)*1440,0))</f>
        <v/>
      </c>
      <c r="V82">
        <f>IF($A82="","",COUNTIF($A$2:$A82,$A82))</f>
        <v/>
      </c>
    </row>
    <row r="83">
      <c r="A83" s="3" t="n"/>
      <c r="L83" s="4">
        <f>IF(OR(J83="",K83=""),"",IFERROR(K83/ABS(J83),""))</f>
        <v/>
      </c>
      <c r="M83">
        <f>IF(K83="","",IF(K83&gt;0,"Win",IF(K83&lt;0,"Loss","Breakeven")))</f>
        <v/>
      </c>
      <c r="S83" s="5" t="n"/>
      <c r="T83" s="5" t="n"/>
      <c r="U83">
        <f>IF(OR(S83="",T83=""),"",ROUND((T83-S83)*1440,0))</f>
        <v/>
      </c>
      <c r="V83">
        <f>IF($A83="","",COUNTIF($A$2:$A83,$A83))</f>
        <v/>
      </c>
    </row>
    <row r="84">
      <c r="A84" s="3" t="n"/>
      <c r="L84" s="4">
        <f>IF(OR(J84="",K84=""),"",IFERROR(K84/ABS(J84),""))</f>
        <v/>
      </c>
      <c r="M84">
        <f>IF(K84="","",IF(K84&gt;0,"Win",IF(K84&lt;0,"Loss","Breakeven")))</f>
        <v/>
      </c>
      <c r="S84" s="5" t="n"/>
      <c r="T84" s="5" t="n"/>
      <c r="U84">
        <f>IF(OR(S84="",T84=""),"",ROUND((T84-S84)*1440,0))</f>
        <v/>
      </c>
      <c r="V84">
        <f>IF($A84="","",COUNTIF($A$2:$A84,$A84))</f>
        <v/>
      </c>
    </row>
    <row r="85">
      <c r="A85" s="3" t="n"/>
      <c r="L85" s="4">
        <f>IF(OR(J85="",K85=""),"",IFERROR(K85/ABS(J85),""))</f>
        <v/>
      </c>
      <c r="M85">
        <f>IF(K85="","",IF(K85&gt;0,"Win",IF(K85&lt;0,"Loss","Breakeven")))</f>
        <v/>
      </c>
      <c r="S85" s="5" t="n"/>
      <c r="T85" s="5" t="n"/>
      <c r="U85">
        <f>IF(OR(S85="",T85=""),"",ROUND((T85-S85)*1440,0))</f>
        <v/>
      </c>
      <c r="V85">
        <f>IF($A85="","",COUNTIF($A$2:$A85,$A85))</f>
        <v/>
      </c>
    </row>
    <row r="86">
      <c r="A86" s="3" t="n"/>
      <c r="L86" s="4">
        <f>IF(OR(J86="",K86=""),"",IFERROR(K86/ABS(J86),""))</f>
        <v/>
      </c>
      <c r="M86">
        <f>IF(K86="","",IF(K86&gt;0,"Win",IF(K86&lt;0,"Loss","Breakeven")))</f>
        <v/>
      </c>
      <c r="S86" s="5" t="n"/>
      <c r="T86" s="5" t="n"/>
      <c r="U86">
        <f>IF(OR(S86="",T86=""),"",ROUND((T86-S86)*1440,0))</f>
        <v/>
      </c>
      <c r="V86">
        <f>IF($A86="","",COUNTIF($A$2:$A86,$A86))</f>
        <v/>
      </c>
    </row>
    <row r="87">
      <c r="A87" s="3" t="n"/>
      <c r="L87" s="4">
        <f>IF(OR(J87="",K87=""),"",IFERROR(K87/ABS(J87),""))</f>
        <v/>
      </c>
      <c r="M87">
        <f>IF(K87="","",IF(K87&gt;0,"Win",IF(K87&lt;0,"Loss","Breakeven")))</f>
        <v/>
      </c>
      <c r="S87" s="5" t="n"/>
      <c r="T87" s="5" t="n"/>
      <c r="U87">
        <f>IF(OR(S87="",T87=""),"",ROUND((T87-S87)*1440,0))</f>
        <v/>
      </c>
      <c r="V87">
        <f>IF($A87="","",COUNTIF($A$2:$A87,$A87))</f>
        <v/>
      </c>
    </row>
    <row r="88">
      <c r="A88" s="3" t="n"/>
      <c r="L88" s="4">
        <f>IF(OR(J88="",K88=""),"",IFERROR(K88/ABS(J88),""))</f>
        <v/>
      </c>
      <c r="M88">
        <f>IF(K88="","",IF(K88&gt;0,"Win",IF(K88&lt;0,"Loss","Breakeven")))</f>
        <v/>
      </c>
      <c r="S88" s="5" t="n"/>
      <c r="T88" s="5" t="n"/>
      <c r="U88">
        <f>IF(OR(S88="",T88=""),"",ROUND((T88-S88)*1440,0))</f>
        <v/>
      </c>
      <c r="V88">
        <f>IF($A88="","",COUNTIF($A$2:$A88,$A88))</f>
        <v/>
      </c>
    </row>
    <row r="89">
      <c r="A89" s="3" t="n"/>
      <c r="L89" s="4">
        <f>IF(OR(J89="",K89=""),"",IFERROR(K89/ABS(J89),""))</f>
        <v/>
      </c>
      <c r="M89">
        <f>IF(K89="","",IF(K89&gt;0,"Win",IF(K89&lt;0,"Loss","Breakeven")))</f>
        <v/>
      </c>
      <c r="S89" s="5" t="n"/>
      <c r="T89" s="5" t="n"/>
      <c r="U89">
        <f>IF(OR(S89="",T89=""),"",ROUND((T89-S89)*1440,0))</f>
        <v/>
      </c>
      <c r="V89">
        <f>IF($A89="","",COUNTIF($A$2:$A89,$A89))</f>
        <v/>
      </c>
    </row>
    <row r="90">
      <c r="A90" s="3" t="n"/>
      <c r="L90" s="4">
        <f>IF(OR(J90="",K90=""),"",IFERROR(K90/ABS(J90),""))</f>
        <v/>
      </c>
      <c r="M90">
        <f>IF(K90="","",IF(K90&gt;0,"Win",IF(K90&lt;0,"Loss","Breakeven")))</f>
        <v/>
      </c>
      <c r="S90" s="5" t="n"/>
      <c r="T90" s="5" t="n"/>
      <c r="U90">
        <f>IF(OR(S90="",T90=""),"",ROUND((T90-S90)*1440,0))</f>
        <v/>
      </c>
      <c r="V90">
        <f>IF($A90="","",COUNTIF($A$2:$A90,$A90))</f>
        <v/>
      </c>
    </row>
    <row r="91">
      <c r="A91" s="3" t="n"/>
      <c r="L91" s="4">
        <f>IF(OR(J91="",K91=""),"",IFERROR(K91/ABS(J91),""))</f>
        <v/>
      </c>
      <c r="M91">
        <f>IF(K91="","",IF(K91&gt;0,"Win",IF(K91&lt;0,"Loss","Breakeven")))</f>
        <v/>
      </c>
      <c r="S91" s="5" t="n"/>
      <c r="T91" s="5" t="n"/>
      <c r="U91">
        <f>IF(OR(S91="",T91=""),"",ROUND((T91-S91)*1440,0))</f>
        <v/>
      </c>
      <c r="V91">
        <f>IF($A91="","",COUNTIF($A$2:$A91,$A91))</f>
        <v/>
      </c>
    </row>
    <row r="92">
      <c r="A92" s="3" t="n"/>
      <c r="L92" s="4">
        <f>IF(OR(J92="",K92=""),"",IFERROR(K92/ABS(J92),""))</f>
        <v/>
      </c>
      <c r="M92">
        <f>IF(K92="","",IF(K92&gt;0,"Win",IF(K92&lt;0,"Loss","Breakeven")))</f>
        <v/>
      </c>
      <c r="S92" s="5" t="n"/>
      <c r="T92" s="5" t="n"/>
      <c r="U92">
        <f>IF(OR(S92="",T92=""),"",ROUND((T92-S92)*1440,0))</f>
        <v/>
      </c>
      <c r="V92">
        <f>IF($A92="","",COUNTIF($A$2:$A92,$A92))</f>
        <v/>
      </c>
    </row>
    <row r="93">
      <c r="A93" s="3" t="n"/>
      <c r="L93" s="4">
        <f>IF(OR(J93="",K93=""),"",IFERROR(K93/ABS(J93),""))</f>
        <v/>
      </c>
      <c r="M93">
        <f>IF(K93="","",IF(K93&gt;0,"Win",IF(K93&lt;0,"Loss","Breakeven")))</f>
        <v/>
      </c>
      <c r="S93" s="5" t="n"/>
      <c r="T93" s="5" t="n"/>
      <c r="U93">
        <f>IF(OR(S93="",T93=""),"",ROUND((T93-S93)*1440,0))</f>
        <v/>
      </c>
      <c r="V93">
        <f>IF($A93="","",COUNTIF($A$2:$A93,$A93))</f>
        <v/>
      </c>
    </row>
    <row r="94">
      <c r="A94" s="3" t="n"/>
      <c r="L94" s="4">
        <f>IF(OR(J94="",K94=""),"",IFERROR(K94/ABS(J94),""))</f>
        <v/>
      </c>
      <c r="M94">
        <f>IF(K94="","",IF(K94&gt;0,"Win",IF(K94&lt;0,"Loss","Breakeven")))</f>
        <v/>
      </c>
      <c r="S94" s="5" t="n"/>
      <c r="T94" s="5" t="n"/>
      <c r="U94">
        <f>IF(OR(S94="",T94=""),"",ROUND((T94-S94)*1440,0))</f>
        <v/>
      </c>
      <c r="V94">
        <f>IF($A94="","",COUNTIF($A$2:$A94,$A94))</f>
        <v/>
      </c>
    </row>
    <row r="95">
      <c r="A95" s="3" t="n"/>
      <c r="L95" s="4">
        <f>IF(OR(J95="",K95=""),"",IFERROR(K95/ABS(J95),""))</f>
        <v/>
      </c>
      <c r="M95">
        <f>IF(K95="","",IF(K95&gt;0,"Win",IF(K95&lt;0,"Loss","Breakeven")))</f>
        <v/>
      </c>
      <c r="S95" s="5" t="n"/>
      <c r="T95" s="5" t="n"/>
      <c r="U95">
        <f>IF(OR(S95="",T95=""),"",ROUND((T95-S95)*1440,0))</f>
        <v/>
      </c>
      <c r="V95">
        <f>IF($A95="","",COUNTIF($A$2:$A95,$A95))</f>
        <v/>
      </c>
    </row>
    <row r="96">
      <c r="A96" s="3" t="n"/>
      <c r="L96" s="4">
        <f>IF(OR(J96="",K96=""),"",IFERROR(K96/ABS(J96),""))</f>
        <v/>
      </c>
      <c r="M96">
        <f>IF(K96="","",IF(K96&gt;0,"Win",IF(K96&lt;0,"Loss","Breakeven")))</f>
        <v/>
      </c>
      <c r="S96" s="5" t="n"/>
      <c r="T96" s="5" t="n"/>
      <c r="U96">
        <f>IF(OR(S96="",T96=""),"",ROUND((T96-S96)*1440,0))</f>
        <v/>
      </c>
      <c r="V96">
        <f>IF($A96="","",COUNTIF($A$2:$A96,$A96))</f>
        <v/>
      </c>
    </row>
    <row r="97">
      <c r="A97" s="3" t="n"/>
      <c r="L97" s="4">
        <f>IF(OR(J97="",K97=""),"",IFERROR(K97/ABS(J97),""))</f>
        <v/>
      </c>
      <c r="M97">
        <f>IF(K97="","",IF(K97&gt;0,"Win",IF(K97&lt;0,"Loss","Breakeven")))</f>
        <v/>
      </c>
      <c r="S97" s="5" t="n"/>
      <c r="T97" s="5" t="n"/>
      <c r="U97">
        <f>IF(OR(S97="",T97=""),"",ROUND((T97-S97)*1440,0))</f>
        <v/>
      </c>
      <c r="V97">
        <f>IF($A97="","",COUNTIF($A$2:$A97,$A97))</f>
        <v/>
      </c>
    </row>
    <row r="98">
      <c r="A98" s="3" t="n"/>
      <c r="L98" s="4">
        <f>IF(OR(J98="",K98=""),"",IFERROR(K98/ABS(J98),""))</f>
        <v/>
      </c>
      <c r="M98">
        <f>IF(K98="","",IF(K98&gt;0,"Win",IF(K98&lt;0,"Loss","Breakeven")))</f>
        <v/>
      </c>
      <c r="S98" s="5" t="n"/>
      <c r="T98" s="5" t="n"/>
      <c r="U98">
        <f>IF(OR(S98="",T98=""),"",ROUND((T98-S98)*1440,0))</f>
        <v/>
      </c>
      <c r="V98">
        <f>IF($A98="","",COUNTIF($A$2:$A98,$A98))</f>
        <v/>
      </c>
    </row>
    <row r="99">
      <c r="A99" s="3" t="n"/>
      <c r="L99" s="4">
        <f>IF(OR(J99="",K99=""),"",IFERROR(K99/ABS(J99),""))</f>
        <v/>
      </c>
      <c r="M99">
        <f>IF(K99="","",IF(K99&gt;0,"Win",IF(K99&lt;0,"Loss","Breakeven")))</f>
        <v/>
      </c>
      <c r="S99" s="5" t="n"/>
      <c r="T99" s="5" t="n"/>
      <c r="U99">
        <f>IF(OR(S99="",T99=""),"",ROUND((T99-S99)*1440,0))</f>
        <v/>
      </c>
      <c r="V99">
        <f>IF($A99="","",COUNTIF($A$2:$A99,$A99))</f>
        <v/>
      </c>
    </row>
    <row r="100">
      <c r="A100" s="3" t="n"/>
      <c r="L100" s="4">
        <f>IF(OR(J100="",K100=""),"",IFERROR(K100/ABS(J100),""))</f>
        <v/>
      </c>
      <c r="M100">
        <f>IF(K100="","",IF(K100&gt;0,"Win",IF(K100&lt;0,"Loss","Breakeven")))</f>
        <v/>
      </c>
      <c r="S100" s="5" t="n"/>
      <c r="T100" s="5" t="n"/>
      <c r="U100">
        <f>IF(OR(S100="",T100=""),"",ROUND((T100-S100)*1440,0))</f>
        <v/>
      </c>
      <c r="V100">
        <f>IF($A100="","",COUNTIF($A$2:$A100,$A100))</f>
        <v/>
      </c>
    </row>
    <row r="101">
      <c r="A101" s="3" t="n"/>
      <c r="L101" s="4">
        <f>IF(OR(J101="",K101=""),"",IFERROR(K101/ABS(J101),""))</f>
        <v/>
      </c>
      <c r="M101">
        <f>IF(K101="","",IF(K101&gt;0,"Win",IF(K101&lt;0,"Loss","Breakeven")))</f>
        <v/>
      </c>
      <c r="S101" s="5" t="n"/>
      <c r="T101" s="5" t="n"/>
      <c r="U101">
        <f>IF(OR(S101="",T101=""),"",ROUND((T101-S101)*1440,0))</f>
        <v/>
      </c>
      <c r="V101">
        <f>IF($A101="","",COUNTIF($A$2:$A101,$A101))</f>
        <v/>
      </c>
    </row>
    <row r="102">
      <c r="A102" s="3" t="n"/>
      <c r="L102" s="4">
        <f>IF(OR(J102="",K102=""),"",IFERROR(K102/ABS(J102),""))</f>
        <v/>
      </c>
      <c r="M102">
        <f>IF(K102="","",IF(K102&gt;0,"Win",IF(K102&lt;0,"Loss","Breakeven")))</f>
        <v/>
      </c>
      <c r="S102" s="5" t="n"/>
      <c r="T102" s="5" t="n"/>
      <c r="U102">
        <f>IF(OR(S102="",T102=""),"",ROUND((T102-S102)*1440,0))</f>
        <v/>
      </c>
      <c r="V102">
        <f>IF($A102="","",COUNTIF($A$2:$A102,$A102))</f>
        <v/>
      </c>
    </row>
    <row r="103">
      <c r="A103" s="3" t="n"/>
      <c r="L103" s="4">
        <f>IF(OR(J103="",K103=""),"",IFERROR(K103/ABS(J103),""))</f>
        <v/>
      </c>
      <c r="M103">
        <f>IF(K103="","",IF(K103&gt;0,"Win",IF(K103&lt;0,"Loss","Breakeven")))</f>
        <v/>
      </c>
      <c r="S103" s="5" t="n"/>
      <c r="T103" s="5" t="n"/>
      <c r="U103">
        <f>IF(OR(S103="",T103=""),"",ROUND((T103-S103)*1440,0))</f>
        <v/>
      </c>
      <c r="V103">
        <f>IF($A103="","",COUNTIF($A$2:$A103,$A103))</f>
        <v/>
      </c>
    </row>
    <row r="104">
      <c r="A104" s="3" t="n"/>
      <c r="L104" s="4">
        <f>IF(OR(J104="",K104=""),"",IFERROR(K104/ABS(J104),""))</f>
        <v/>
      </c>
      <c r="M104">
        <f>IF(K104="","",IF(K104&gt;0,"Win",IF(K104&lt;0,"Loss","Breakeven")))</f>
        <v/>
      </c>
      <c r="S104" s="5" t="n"/>
      <c r="T104" s="5" t="n"/>
      <c r="U104">
        <f>IF(OR(S104="",T104=""),"",ROUND((T104-S104)*1440,0))</f>
        <v/>
      </c>
      <c r="V104">
        <f>IF($A104="","",COUNTIF($A$2:$A104,$A104))</f>
        <v/>
      </c>
    </row>
    <row r="105">
      <c r="A105" s="3" t="n"/>
      <c r="L105" s="4">
        <f>IF(OR(J105="",K105=""),"",IFERROR(K105/ABS(J105),""))</f>
        <v/>
      </c>
      <c r="M105">
        <f>IF(K105="","",IF(K105&gt;0,"Win",IF(K105&lt;0,"Loss","Breakeven")))</f>
        <v/>
      </c>
      <c r="S105" s="5" t="n"/>
      <c r="T105" s="5" t="n"/>
      <c r="U105">
        <f>IF(OR(S105="",T105=""),"",ROUND((T105-S105)*1440,0))</f>
        <v/>
      </c>
      <c r="V105">
        <f>IF($A105="","",COUNTIF($A$2:$A105,$A105))</f>
        <v/>
      </c>
    </row>
    <row r="106">
      <c r="A106" s="3" t="n"/>
      <c r="L106" s="4">
        <f>IF(OR(J106="",K106=""),"",IFERROR(K106/ABS(J106),""))</f>
        <v/>
      </c>
      <c r="M106">
        <f>IF(K106="","",IF(K106&gt;0,"Win",IF(K106&lt;0,"Loss","Breakeven")))</f>
        <v/>
      </c>
      <c r="S106" s="5" t="n"/>
      <c r="T106" s="5" t="n"/>
      <c r="U106">
        <f>IF(OR(S106="",T106=""),"",ROUND((T106-S106)*1440,0))</f>
        <v/>
      </c>
      <c r="V106">
        <f>IF($A106="","",COUNTIF($A$2:$A106,$A106))</f>
        <v/>
      </c>
    </row>
    <row r="107">
      <c r="A107" s="3" t="n"/>
      <c r="L107" s="4">
        <f>IF(OR(J107="",K107=""),"",IFERROR(K107/ABS(J107),""))</f>
        <v/>
      </c>
      <c r="M107">
        <f>IF(K107="","",IF(K107&gt;0,"Win",IF(K107&lt;0,"Loss","Breakeven")))</f>
        <v/>
      </c>
      <c r="S107" s="5" t="n"/>
      <c r="T107" s="5" t="n"/>
      <c r="U107">
        <f>IF(OR(S107="",T107=""),"",ROUND((T107-S107)*1440,0))</f>
        <v/>
      </c>
      <c r="V107">
        <f>IF($A107="","",COUNTIF($A$2:$A107,$A107))</f>
        <v/>
      </c>
    </row>
    <row r="108">
      <c r="A108" s="3" t="n"/>
      <c r="L108" s="4">
        <f>IF(OR(J108="",K108=""),"",IFERROR(K108/ABS(J108),""))</f>
        <v/>
      </c>
      <c r="M108">
        <f>IF(K108="","",IF(K108&gt;0,"Win",IF(K108&lt;0,"Loss","Breakeven")))</f>
        <v/>
      </c>
      <c r="S108" s="5" t="n"/>
      <c r="T108" s="5" t="n"/>
      <c r="U108">
        <f>IF(OR(S108="",T108=""),"",ROUND((T108-S108)*1440,0))</f>
        <v/>
      </c>
      <c r="V108">
        <f>IF($A108="","",COUNTIF($A$2:$A108,$A108))</f>
        <v/>
      </c>
    </row>
    <row r="109">
      <c r="A109" s="3" t="n"/>
      <c r="L109" s="4">
        <f>IF(OR(J109="",K109=""),"",IFERROR(K109/ABS(J109),""))</f>
        <v/>
      </c>
      <c r="M109">
        <f>IF(K109="","",IF(K109&gt;0,"Win",IF(K109&lt;0,"Loss","Breakeven")))</f>
        <v/>
      </c>
      <c r="S109" s="5" t="n"/>
      <c r="T109" s="5" t="n"/>
      <c r="U109">
        <f>IF(OR(S109="",T109=""),"",ROUND((T109-S109)*1440,0))</f>
        <v/>
      </c>
      <c r="V109">
        <f>IF($A109="","",COUNTIF($A$2:$A109,$A109))</f>
        <v/>
      </c>
    </row>
    <row r="110">
      <c r="A110" s="3" t="n"/>
      <c r="L110" s="4">
        <f>IF(OR(J110="",K110=""),"",IFERROR(K110/ABS(J110),""))</f>
        <v/>
      </c>
      <c r="M110">
        <f>IF(K110="","",IF(K110&gt;0,"Win",IF(K110&lt;0,"Loss","Breakeven")))</f>
        <v/>
      </c>
      <c r="S110" s="5" t="n"/>
      <c r="T110" s="5" t="n"/>
      <c r="U110">
        <f>IF(OR(S110="",T110=""),"",ROUND((T110-S110)*1440,0))</f>
        <v/>
      </c>
      <c r="V110">
        <f>IF($A110="","",COUNTIF($A$2:$A110,$A110))</f>
        <v/>
      </c>
    </row>
    <row r="111">
      <c r="A111" s="3" t="n"/>
      <c r="L111" s="4">
        <f>IF(OR(J111="",K111=""),"",IFERROR(K111/ABS(J111),""))</f>
        <v/>
      </c>
      <c r="M111">
        <f>IF(K111="","",IF(K111&gt;0,"Win",IF(K111&lt;0,"Loss","Breakeven")))</f>
        <v/>
      </c>
      <c r="S111" s="5" t="n"/>
      <c r="T111" s="5" t="n"/>
      <c r="U111">
        <f>IF(OR(S111="",T111=""),"",ROUND((T111-S111)*1440,0))</f>
        <v/>
      </c>
      <c r="V111">
        <f>IF($A111="","",COUNTIF($A$2:$A111,$A111))</f>
        <v/>
      </c>
    </row>
    <row r="112">
      <c r="A112" s="3" t="n"/>
      <c r="L112" s="4">
        <f>IF(OR(J112="",K112=""),"",IFERROR(K112/ABS(J112),""))</f>
        <v/>
      </c>
      <c r="M112">
        <f>IF(K112="","",IF(K112&gt;0,"Win",IF(K112&lt;0,"Loss","Breakeven")))</f>
        <v/>
      </c>
      <c r="S112" s="5" t="n"/>
      <c r="T112" s="5" t="n"/>
      <c r="U112">
        <f>IF(OR(S112="",T112=""),"",ROUND((T112-S112)*1440,0))</f>
        <v/>
      </c>
      <c r="V112">
        <f>IF($A112="","",COUNTIF($A$2:$A112,$A112))</f>
        <v/>
      </c>
    </row>
    <row r="113">
      <c r="A113" s="3" t="n"/>
      <c r="L113" s="4">
        <f>IF(OR(J113="",K113=""),"",IFERROR(K113/ABS(J113),""))</f>
        <v/>
      </c>
      <c r="M113">
        <f>IF(K113="","",IF(K113&gt;0,"Win",IF(K113&lt;0,"Loss","Breakeven")))</f>
        <v/>
      </c>
      <c r="S113" s="5" t="n"/>
      <c r="T113" s="5" t="n"/>
      <c r="U113">
        <f>IF(OR(S113="",T113=""),"",ROUND((T113-S113)*1440,0))</f>
        <v/>
      </c>
      <c r="V113">
        <f>IF($A113="","",COUNTIF($A$2:$A113,$A113))</f>
        <v/>
      </c>
    </row>
    <row r="114">
      <c r="A114" s="3" t="n"/>
      <c r="L114" s="4">
        <f>IF(OR(J114="",K114=""),"",IFERROR(K114/ABS(J114),""))</f>
        <v/>
      </c>
      <c r="M114">
        <f>IF(K114="","",IF(K114&gt;0,"Win",IF(K114&lt;0,"Loss","Breakeven")))</f>
        <v/>
      </c>
      <c r="S114" s="5" t="n"/>
      <c r="T114" s="5" t="n"/>
      <c r="U114">
        <f>IF(OR(S114="",T114=""),"",ROUND((T114-S114)*1440,0))</f>
        <v/>
      </c>
      <c r="V114">
        <f>IF($A114="","",COUNTIF($A$2:$A114,$A114))</f>
        <v/>
      </c>
    </row>
    <row r="115">
      <c r="A115" s="3" t="n"/>
      <c r="L115" s="4">
        <f>IF(OR(J115="",K115=""),"",IFERROR(K115/ABS(J115),""))</f>
        <v/>
      </c>
      <c r="M115">
        <f>IF(K115="","",IF(K115&gt;0,"Win",IF(K115&lt;0,"Loss","Breakeven")))</f>
        <v/>
      </c>
      <c r="S115" s="5" t="n"/>
      <c r="T115" s="5" t="n"/>
      <c r="U115">
        <f>IF(OR(S115="",T115=""),"",ROUND((T115-S115)*1440,0))</f>
        <v/>
      </c>
      <c r="V115">
        <f>IF($A115="","",COUNTIF($A$2:$A115,$A115))</f>
        <v/>
      </c>
    </row>
    <row r="116">
      <c r="A116" s="3" t="n"/>
      <c r="L116" s="4">
        <f>IF(OR(J116="",K116=""),"",IFERROR(K116/ABS(J116),""))</f>
        <v/>
      </c>
      <c r="M116">
        <f>IF(K116="","",IF(K116&gt;0,"Win",IF(K116&lt;0,"Loss","Breakeven")))</f>
        <v/>
      </c>
      <c r="S116" s="5" t="n"/>
      <c r="T116" s="5" t="n"/>
      <c r="U116">
        <f>IF(OR(S116="",T116=""),"",ROUND((T116-S116)*1440,0))</f>
        <v/>
      </c>
      <c r="V116">
        <f>IF($A116="","",COUNTIF($A$2:$A116,$A116))</f>
        <v/>
      </c>
    </row>
    <row r="117">
      <c r="A117" s="3" t="n"/>
      <c r="L117" s="4">
        <f>IF(OR(J117="",K117=""),"",IFERROR(K117/ABS(J117),""))</f>
        <v/>
      </c>
      <c r="M117">
        <f>IF(K117="","",IF(K117&gt;0,"Win",IF(K117&lt;0,"Loss","Breakeven")))</f>
        <v/>
      </c>
      <c r="S117" s="5" t="n"/>
      <c r="T117" s="5" t="n"/>
      <c r="U117">
        <f>IF(OR(S117="",T117=""),"",ROUND((T117-S117)*1440,0))</f>
        <v/>
      </c>
      <c r="V117">
        <f>IF($A117="","",COUNTIF($A$2:$A117,$A117))</f>
        <v/>
      </c>
    </row>
    <row r="118">
      <c r="A118" s="3" t="n"/>
      <c r="L118" s="4">
        <f>IF(OR(J118="",K118=""),"",IFERROR(K118/ABS(J118),""))</f>
        <v/>
      </c>
      <c r="M118">
        <f>IF(K118="","",IF(K118&gt;0,"Win",IF(K118&lt;0,"Loss","Breakeven")))</f>
        <v/>
      </c>
      <c r="S118" s="5" t="n"/>
      <c r="T118" s="5" t="n"/>
      <c r="U118">
        <f>IF(OR(S118="",T118=""),"",ROUND((T118-S118)*1440,0))</f>
        <v/>
      </c>
      <c r="V118">
        <f>IF($A118="","",COUNTIF($A$2:$A118,$A118))</f>
        <v/>
      </c>
    </row>
    <row r="119">
      <c r="A119" s="3" t="n"/>
      <c r="L119" s="4">
        <f>IF(OR(J119="",K119=""),"",IFERROR(K119/ABS(J119),""))</f>
        <v/>
      </c>
      <c r="M119">
        <f>IF(K119="","",IF(K119&gt;0,"Win",IF(K119&lt;0,"Loss","Breakeven")))</f>
        <v/>
      </c>
      <c r="S119" s="5" t="n"/>
      <c r="T119" s="5" t="n"/>
      <c r="U119">
        <f>IF(OR(S119="",T119=""),"",ROUND((T119-S119)*1440,0))</f>
        <v/>
      </c>
      <c r="V119">
        <f>IF($A119="","",COUNTIF($A$2:$A119,$A119))</f>
        <v/>
      </c>
    </row>
    <row r="120">
      <c r="A120" s="3" t="n"/>
      <c r="L120" s="4">
        <f>IF(OR(J120="",K120=""),"",IFERROR(K120/ABS(J120),""))</f>
        <v/>
      </c>
      <c r="M120">
        <f>IF(K120="","",IF(K120&gt;0,"Win",IF(K120&lt;0,"Loss","Breakeven")))</f>
        <v/>
      </c>
      <c r="S120" s="5" t="n"/>
      <c r="T120" s="5" t="n"/>
      <c r="U120">
        <f>IF(OR(S120="",T120=""),"",ROUND((T120-S120)*1440,0))</f>
        <v/>
      </c>
      <c r="V120">
        <f>IF($A120="","",COUNTIF($A$2:$A120,$A120))</f>
        <v/>
      </c>
    </row>
    <row r="121">
      <c r="A121" s="3" t="n"/>
      <c r="L121" s="4">
        <f>IF(OR(J121="",K121=""),"",IFERROR(K121/ABS(J121),""))</f>
        <v/>
      </c>
      <c r="M121">
        <f>IF(K121="","",IF(K121&gt;0,"Win",IF(K121&lt;0,"Loss","Breakeven")))</f>
        <v/>
      </c>
      <c r="S121" s="5" t="n"/>
      <c r="T121" s="5" t="n"/>
      <c r="U121">
        <f>IF(OR(S121="",T121=""),"",ROUND((T121-S121)*1440,0))</f>
        <v/>
      </c>
      <c r="V121">
        <f>IF($A121="","",COUNTIF($A$2:$A121,$A121))</f>
        <v/>
      </c>
    </row>
    <row r="122">
      <c r="A122" s="3" t="n"/>
      <c r="L122" s="4">
        <f>IF(OR(J122="",K122=""),"",IFERROR(K122/ABS(J122),""))</f>
        <v/>
      </c>
      <c r="M122">
        <f>IF(K122="","",IF(K122&gt;0,"Win",IF(K122&lt;0,"Loss","Breakeven")))</f>
        <v/>
      </c>
      <c r="S122" s="5" t="n"/>
      <c r="T122" s="5" t="n"/>
      <c r="U122">
        <f>IF(OR(S122="",T122=""),"",ROUND((T122-S122)*1440,0))</f>
        <v/>
      </c>
      <c r="V122">
        <f>IF($A122="","",COUNTIF($A$2:$A122,$A122))</f>
        <v/>
      </c>
    </row>
    <row r="123">
      <c r="A123" s="3" t="n"/>
      <c r="L123" s="4">
        <f>IF(OR(J123="",K123=""),"",IFERROR(K123/ABS(J123),""))</f>
        <v/>
      </c>
      <c r="M123">
        <f>IF(K123="","",IF(K123&gt;0,"Win",IF(K123&lt;0,"Loss","Breakeven")))</f>
        <v/>
      </c>
      <c r="S123" s="5" t="n"/>
      <c r="T123" s="5" t="n"/>
      <c r="U123">
        <f>IF(OR(S123="",T123=""),"",ROUND((T123-S123)*1440,0))</f>
        <v/>
      </c>
      <c r="V123">
        <f>IF($A123="","",COUNTIF($A$2:$A123,$A123))</f>
        <v/>
      </c>
    </row>
    <row r="124">
      <c r="A124" s="3" t="n"/>
      <c r="L124" s="4">
        <f>IF(OR(J124="",K124=""),"",IFERROR(K124/ABS(J124),""))</f>
        <v/>
      </c>
      <c r="M124">
        <f>IF(K124="","",IF(K124&gt;0,"Win",IF(K124&lt;0,"Loss","Breakeven")))</f>
        <v/>
      </c>
      <c r="S124" s="5" t="n"/>
      <c r="T124" s="5" t="n"/>
      <c r="U124">
        <f>IF(OR(S124="",T124=""),"",ROUND((T124-S124)*1440,0))</f>
        <v/>
      </c>
      <c r="V124">
        <f>IF($A124="","",COUNTIF($A$2:$A124,$A124))</f>
        <v/>
      </c>
    </row>
    <row r="125">
      <c r="A125" s="3" t="n"/>
      <c r="L125" s="4">
        <f>IF(OR(J125="",K125=""),"",IFERROR(K125/ABS(J125),""))</f>
        <v/>
      </c>
      <c r="M125">
        <f>IF(K125="","",IF(K125&gt;0,"Win",IF(K125&lt;0,"Loss","Breakeven")))</f>
        <v/>
      </c>
      <c r="S125" s="5" t="n"/>
      <c r="T125" s="5" t="n"/>
      <c r="U125">
        <f>IF(OR(S125="",T125=""),"",ROUND((T125-S125)*1440,0))</f>
        <v/>
      </c>
      <c r="V125">
        <f>IF($A125="","",COUNTIF($A$2:$A125,$A125))</f>
        <v/>
      </c>
    </row>
    <row r="126">
      <c r="A126" s="3" t="n"/>
      <c r="L126" s="4">
        <f>IF(OR(J126="",K126=""),"",IFERROR(K126/ABS(J126),""))</f>
        <v/>
      </c>
      <c r="M126">
        <f>IF(K126="","",IF(K126&gt;0,"Win",IF(K126&lt;0,"Loss","Breakeven")))</f>
        <v/>
      </c>
      <c r="S126" s="5" t="n"/>
      <c r="T126" s="5" t="n"/>
      <c r="U126">
        <f>IF(OR(S126="",T126=""),"",ROUND((T126-S126)*1440,0))</f>
        <v/>
      </c>
      <c r="V126">
        <f>IF($A126="","",COUNTIF($A$2:$A126,$A126))</f>
        <v/>
      </c>
    </row>
    <row r="127">
      <c r="A127" s="3" t="n"/>
      <c r="L127" s="4">
        <f>IF(OR(J127="",K127=""),"",IFERROR(K127/ABS(J127),""))</f>
        <v/>
      </c>
      <c r="M127">
        <f>IF(K127="","",IF(K127&gt;0,"Win",IF(K127&lt;0,"Loss","Breakeven")))</f>
        <v/>
      </c>
      <c r="S127" s="5" t="n"/>
      <c r="T127" s="5" t="n"/>
      <c r="U127">
        <f>IF(OR(S127="",T127=""),"",ROUND((T127-S127)*1440,0))</f>
        <v/>
      </c>
      <c r="V127">
        <f>IF($A127="","",COUNTIF($A$2:$A127,$A127))</f>
        <v/>
      </c>
    </row>
    <row r="128">
      <c r="A128" s="3" t="n"/>
      <c r="L128" s="4">
        <f>IF(OR(J128="",K128=""),"",IFERROR(K128/ABS(J128),""))</f>
        <v/>
      </c>
      <c r="M128">
        <f>IF(K128="","",IF(K128&gt;0,"Win",IF(K128&lt;0,"Loss","Breakeven")))</f>
        <v/>
      </c>
      <c r="S128" s="5" t="n"/>
      <c r="T128" s="5" t="n"/>
      <c r="U128">
        <f>IF(OR(S128="",T128=""),"",ROUND((T128-S128)*1440,0))</f>
        <v/>
      </c>
      <c r="V128">
        <f>IF($A128="","",COUNTIF($A$2:$A128,$A128))</f>
        <v/>
      </c>
    </row>
    <row r="129">
      <c r="A129" s="3" t="n"/>
      <c r="L129" s="4">
        <f>IF(OR(J129="",K129=""),"",IFERROR(K129/ABS(J129),""))</f>
        <v/>
      </c>
      <c r="M129">
        <f>IF(K129="","",IF(K129&gt;0,"Win",IF(K129&lt;0,"Loss","Breakeven")))</f>
        <v/>
      </c>
      <c r="S129" s="5" t="n"/>
      <c r="T129" s="5" t="n"/>
      <c r="U129">
        <f>IF(OR(S129="",T129=""),"",ROUND((T129-S129)*1440,0))</f>
        <v/>
      </c>
      <c r="V129">
        <f>IF($A129="","",COUNTIF($A$2:$A129,$A129))</f>
        <v/>
      </c>
    </row>
    <row r="130">
      <c r="A130" s="3" t="n"/>
      <c r="L130" s="4">
        <f>IF(OR(J130="",K130=""),"",IFERROR(K130/ABS(J130),""))</f>
        <v/>
      </c>
      <c r="M130">
        <f>IF(K130="","",IF(K130&gt;0,"Win",IF(K130&lt;0,"Loss","Breakeven")))</f>
        <v/>
      </c>
      <c r="S130" s="5" t="n"/>
      <c r="T130" s="5" t="n"/>
      <c r="U130">
        <f>IF(OR(S130="",T130=""),"",ROUND((T130-S130)*1440,0))</f>
        <v/>
      </c>
      <c r="V130">
        <f>IF($A130="","",COUNTIF($A$2:$A130,$A130))</f>
        <v/>
      </c>
    </row>
    <row r="131">
      <c r="A131" s="3" t="n"/>
      <c r="L131" s="4">
        <f>IF(OR(J131="",K131=""),"",IFERROR(K131/ABS(J131),""))</f>
        <v/>
      </c>
      <c r="M131">
        <f>IF(K131="","",IF(K131&gt;0,"Win",IF(K131&lt;0,"Loss","Breakeven")))</f>
        <v/>
      </c>
      <c r="S131" s="5" t="n"/>
      <c r="T131" s="5" t="n"/>
      <c r="U131">
        <f>IF(OR(S131="",T131=""),"",ROUND((T131-S131)*1440,0))</f>
        <v/>
      </c>
      <c r="V131">
        <f>IF($A131="","",COUNTIF($A$2:$A131,$A131))</f>
        <v/>
      </c>
    </row>
    <row r="132">
      <c r="A132" s="3" t="n"/>
      <c r="L132" s="4">
        <f>IF(OR(J132="",K132=""),"",IFERROR(K132/ABS(J132),""))</f>
        <v/>
      </c>
      <c r="M132">
        <f>IF(K132="","",IF(K132&gt;0,"Win",IF(K132&lt;0,"Loss","Breakeven")))</f>
        <v/>
      </c>
      <c r="S132" s="5" t="n"/>
      <c r="T132" s="5" t="n"/>
      <c r="U132">
        <f>IF(OR(S132="",T132=""),"",ROUND((T132-S132)*1440,0))</f>
        <v/>
      </c>
      <c r="V132">
        <f>IF($A132="","",COUNTIF($A$2:$A132,$A132))</f>
        <v/>
      </c>
    </row>
    <row r="133">
      <c r="A133" s="3" t="n"/>
      <c r="L133" s="4">
        <f>IF(OR(J133="",K133=""),"",IFERROR(K133/ABS(J133),""))</f>
        <v/>
      </c>
      <c r="M133">
        <f>IF(K133="","",IF(K133&gt;0,"Win",IF(K133&lt;0,"Loss","Breakeven")))</f>
        <v/>
      </c>
      <c r="S133" s="5" t="n"/>
      <c r="T133" s="5" t="n"/>
      <c r="U133">
        <f>IF(OR(S133="",T133=""),"",ROUND((T133-S133)*1440,0))</f>
        <v/>
      </c>
      <c r="V133">
        <f>IF($A133="","",COUNTIF($A$2:$A133,$A133))</f>
        <v/>
      </c>
    </row>
    <row r="134">
      <c r="A134" s="3" t="n"/>
      <c r="L134" s="4">
        <f>IF(OR(J134="",K134=""),"",IFERROR(K134/ABS(J134),""))</f>
        <v/>
      </c>
      <c r="M134">
        <f>IF(K134="","",IF(K134&gt;0,"Win",IF(K134&lt;0,"Loss","Breakeven")))</f>
        <v/>
      </c>
      <c r="S134" s="5" t="n"/>
      <c r="T134" s="5" t="n"/>
      <c r="U134">
        <f>IF(OR(S134="",T134=""),"",ROUND((T134-S134)*1440,0))</f>
        <v/>
      </c>
      <c r="V134">
        <f>IF($A134="","",COUNTIF($A$2:$A134,$A134))</f>
        <v/>
      </c>
    </row>
    <row r="135">
      <c r="A135" s="3" t="n"/>
      <c r="L135" s="4">
        <f>IF(OR(J135="",K135=""),"",IFERROR(K135/ABS(J135),""))</f>
        <v/>
      </c>
      <c r="M135">
        <f>IF(K135="","",IF(K135&gt;0,"Win",IF(K135&lt;0,"Loss","Breakeven")))</f>
        <v/>
      </c>
      <c r="S135" s="5" t="n"/>
      <c r="T135" s="5" t="n"/>
      <c r="U135">
        <f>IF(OR(S135="",T135=""),"",ROUND((T135-S135)*1440,0))</f>
        <v/>
      </c>
      <c r="V135">
        <f>IF($A135="","",COUNTIF($A$2:$A135,$A135))</f>
        <v/>
      </c>
    </row>
    <row r="136">
      <c r="A136" s="3" t="n"/>
      <c r="L136" s="4">
        <f>IF(OR(J136="",K136=""),"",IFERROR(K136/ABS(J136),""))</f>
        <v/>
      </c>
      <c r="M136">
        <f>IF(K136="","",IF(K136&gt;0,"Win",IF(K136&lt;0,"Loss","Breakeven")))</f>
        <v/>
      </c>
      <c r="S136" s="5" t="n"/>
      <c r="T136" s="5" t="n"/>
      <c r="U136">
        <f>IF(OR(S136="",T136=""),"",ROUND((T136-S136)*1440,0))</f>
        <v/>
      </c>
      <c r="V136">
        <f>IF($A136="","",COUNTIF($A$2:$A136,$A136))</f>
        <v/>
      </c>
    </row>
    <row r="137">
      <c r="A137" s="3" t="n"/>
      <c r="L137" s="4">
        <f>IF(OR(J137="",K137=""),"",IFERROR(K137/ABS(J137),""))</f>
        <v/>
      </c>
      <c r="M137">
        <f>IF(K137="","",IF(K137&gt;0,"Win",IF(K137&lt;0,"Loss","Breakeven")))</f>
        <v/>
      </c>
      <c r="S137" s="5" t="n"/>
      <c r="T137" s="5" t="n"/>
      <c r="U137">
        <f>IF(OR(S137="",T137=""),"",ROUND((T137-S137)*1440,0))</f>
        <v/>
      </c>
      <c r="V137">
        <f>IF($A137="","",COUNTIF($A$2:$A137,$A137))</f>
        <v/>
      </c>
    </row>
    <row r="138">
      <c r="A138" s="3" t="n"/>
      <c r="L138" s="4">
        <f>IF(OR(J138="",K138=""),"",IFERROR(K138/ABS(J138),""))</f>
        <v/>
      </c>
      <c r="M138">
        <f>IF(K138="","",IF(K138&gt;0,"Win",IF(K138&lt;0,"Loss","Breakeven")))</f>
        <v/>
      </c>
      <c r="S138" s="5" t="n"/>
      <c r="T138" s="5" t="n"/>
      <c r="U138">
        <f>IF(OR(S138="",T138=""),"",ROUND((T138-S138)*1440,0))</f>
        <v/>
      </c>
      <c r="V138">
        <f>IF($A138="","",COUNTIF($A$2:$A138,$A138))</f>
        <v/>
      </c>
    </row>
    <row r="139">
      <c r="A139" s="3" t="n"/>
      <c r="L139" s="4">
        <f>IF(OR(J139="",K139=""),"",IFERROR(K139/ABS(J139),""))</f>
        <v/>
      </c>
      <c r="M139">
        <f>IF(K139="","",IF(K139&gt;0,"Win",IF(K139&lt;0,"Loss","Breakeven")))</f>
        <v/>
      </c>
      <c r="S139" s="5" t="n"/>
      <c r="T139" s="5" t="n"/>
      <c r="U139">
        <f>IF(OR(S139="",T139=""),"",ROUND((T139-S139)*1440,0))</f>
        <v/>
      </c>
      <c r="V139">
        <f>IF($A139="","",COUNTIF($A$2:$A139,$A139))</f>
        <v/>
      </c>
    </row>
    <row r="140">
      <c r="A140" s="3" t="n"/>
      <c r="L140" s="4">
        <f>IF(OR(J140="",K140=""),"",IFERROR(K140/ABS(J140),""))</f>
        <v/>
      </c>
      <c r="M140">
        <f>IF(K140="","",IF(K140&gt;0,"Win",IF(K140&lt;0,"Loss","Breakeven")))</f>
        <v/>
      </c>
      <c r="S140" s="5" t="n"/>
      <c r="T140" s="5" t="n"/>
      <c r="U140">
        <f>IF(OR(S140="",T140=""),"",ROUND((T140-S140)*1440,0))</f>
        <v/>
      </c>
      <c r="V140">
        <f>IF($A140="","",COUNTIF($A$2:$A140,$A140))</f>
        <v/>
      </c>
    </row>
    <row r="141">
      <c r="A141" s="3" t="n"/>
      <c r="L141" s="4">
        <f>IF(OR(J141="",K141=""),"",IFERROR(K141/ABS(J141),""))</f>
        <v/>
      </c>
      <c r="M141">
        <f>IF(K141="","",IF(K141&gt;0,"Win",IF(K141&lt;0,"Loss","Breakeven")))</f>
        <v/>
      </c>
      <c r="S141" s="5" t="n"/>
      <c r="T141" s="5" t="n"/>
      <c r="U141">
        <f>IF(OR(S141="",T141=""),"",ROUND((T141-S141)*1440,0))</f>
        <v/>
      </c>
      <c r="V141">
        <f>IF($A141="","",COUNTIF($A$2:$A141,$A141))</f>
        <v/>
      </c>
    </row>
    <row r="142">
      <c r="A142" s="3" t="n"/>
      <c r="L142" s="4">
        <f>IF(OR(J142="",K142=""),"",IFERROR(K142/ABS(J142),""))</f>
        <v/>
      </c>
      <c r="M142">
        <f>IF(K142="","",IF(K142&gt;0,"Win",IF(K142&lt;0,"Loss","Breakeven")))</f>
        <v/>
      </c>
      <c r="S142" s="5" t="n"/>
      <c r="T142" s="5" t="n"/>
      <c r="U142">
        <f>IF(OR(S142="",T142=""),"",ROUND((T142-S142)*1440,0))</f>
        <v/>
      </c>
      <c r="V142">
        <f>IF($A142="","",COUNTIF($A$2:$A142,$A142))</f>
        <v/>
      </c>
    </row>
    <row r="143">
      <c r="A143" s="3" t="n"/>
      <c r="L143" s="4">
        <f>IF(OR(J143="",K143=""),"",IFERROR(K143/ABS(J143),""))</f>
        <v/>
      </c>
      <c r="M143">
        <f>IF(K143="","",IF(K143&gt;0,"Win",IF(K143&lt;0,"Loss","Breakeven")))</f>
        <v/>
      </c>
      <c r="S143" s="5" t="n"/>
      <c r="T143" s="5" t="n"/>
      <c r="U143">
        <f>IF(OR(S143="",T143=""),"",ROUND((T143-S143)*1440,0))</f>
        <v/>
      </c>
      <c r="V143">
        <f>IF($A143="","",COUNTIF($A$2:$A143,$A143))</f>
        <v/>
      </c>
    </row>
    <row r="144">
      <c r="A144" s="3" t="n"/>
      <c r="L144" s="4">
        <f>IF(OR(J144="",K144=""),"",IFERROR(K144/ABS(J144),""))</f>
        <v/>
      </c>
      <c r="M144">
        <f>IF(K144="","",IF(K144&gt;0,"Win",IF(K144&lt;0,"Loss","Breakeven")))</f>
        <v/>
      </c>
      <c r="S144" s="5" t="n"/>
      <c r="T144" s="5" t="n"/>
      <c r="U144">
        <f>IF(OR(S144="",T144=""),"",ROUND((T144-S144)*1440,0))</f>
        <v/>
      </c>
      <c r="V144">
        <f>IF($A144="","",COUNTIF($A$2:$A144,$A144))</f>
        <v/>
      </c>
    </row>
    <row r="145">
      <c r="A145" s="3" t="n"/>
      <c r="L145" s="4">
        <f>IF(OR(J145="",K145=""),"",IFERROR(K145/ABS(J145),""))</f>
        <v/>
      </c>
      <c r="M145">
        <f>IF(K145="","",IF(K145&gt;0,"Win",IF(K145&lt;0,"Loss","Breakeven")))</f>
        <v/>
      </c>
      <c r="S145" s="5" t="n"/>
      <c r="T145" s="5" t="n"/>
      <c r="U145">
        <f>IF(OR(S145="",T145=""),"",ROUND((T145-S145)*1440,0))</f>
        <v/>
      </c>
      <c r="V145">
        <f>IF($A145="","",COUNTIF($A$2:$A145,$A145))</f>
        <v/>
      </c>
    </row>
    <row r="146">
      <c r="A146" s="3" t="n"/>
      <c r="L146" s="4">
        <f>IF(OR(J146="",K146=""),"",IFERROR(K146/ABS(J146),""))</f>
        <v/>
      </c>
      <c r="M146">
        <f>IF(K146="","",IF(K146&gt;0,"Win",IF(K146&lt;0,"Loss","Breakeven")))</f>
        <v/>
      </c>
      <c r="S146" s="5" t="n"/>
      <c r="T146" s="5" t="n"/>
      <c r="U146">
        <f>IF(OR(S146="",T146=""),"",ROUND((T146-S146)*1440,0))</f>
        <v/>
      </c>
      <c r="V146">
        <f>IF($A146="","",COUNTIF($A$2:$A146,$A146))</f>
        <v/>
      </c>
    </row>
    <row r="147">
      <c r="A147" s="3" t="n"/>
      <c r="L147" s="4">
        <f>IF(OR(J147="",K147=""),"",IFERROR(K147/ABS(J147),""))</f>
        <v/>
      </c>
      <c r="M147">
        <f>IF(K147="","",IF(K147&gt;0,"Win",IF(K147&lt;0,"Loss","Breakeven")))</f>
        <v/>
      </c>
      <c r="S147" s="5" t="n"/>
      <c r="T147" s="5" t="n"/>
      <c r="U147">
        <f>IF(OR(S147="",T147=""),"",ROUND((T147-S147)*1440,0))</f>
        <v/>
      </c>
      <c r="V147">
        <f>IF($A147="","",COUNTIF($A$2:$A147,$A147))</f>
        <v/>
      </c>
    </row>
    <row r="148">
      <c r="A148" s="3" t="n"/>
      <c r="L148" s="4">
        <f>IF(OR(J148="",K148=""),"",IFERROR(K148/ABS(J148),""))</f>
        <v/>
      </c>
      <c r="M148">
        <f>IF(K148="","",IF(K148&gt;0,"Win",IF(K148&lt;0,"Loss","Breakeven")))</f>
        <v/>
      </c>
      <c r="S148" s="5" t="n"/>
      <c r="T148" s="5" t="n"/>
      <c r="U148">
        <f>IF(OR(S148="",T148=""),"",ROUND((T148-S148)*1440,0))</f>
        <v/>
      </c>
      <c r="V148">
        <f>IF($A148="","",COUNTIF($A$2:$A148,$A148))</f>
        <v/>
      </c>
    </row>
    <row r="149">
      <c r="A149" s="3" t="n"/>
      <c r="L149" s="4">
        <f>IF(OR(J149="",K149=""),"",IFERROR(K149/ABS(J149),""))</f>
        <v/>
      </c>
      <c r="M149">
        <f>IF(K149="","",IF(K149&gt;0,"Win",IF(K149&lt;0,"Loss","Breakeven")))</f>
        <v/>
      </c>
      <c r="S149" s="5" t="n"/>
      <c r="T149" s="5" t="n"/>
      <c r="U149">
        <f>IF(OR(S149="",T149=""),"",ROUND((T149-S149)*1440,0))</f>
        <v/>
      </c>
      <c r="V149">
        <f>IF($A149="","",COUNTIF($A$2:$A149,$A149))</f>
        <v/>
      </c>
    </row>
    <row r="150">
      <c r="A150" s="3" t="n"/>
      <c r="L150" s="4">
        <f>IF(OR(J150="",K150=""),"",IFERROR(K150/ABS(J150),""))</f>
        <v/>
      </c>
      <c r="M150">
        <f>IF(K150="","",IF(K150&gt;0,"Win",IF(K150&lt;0,"Loss","Breakeven")))</f>
        <v/>
      </c>
      <c r="S150" s="5" t="n"/>
      <c r="T150" s="5" t="n"/>
      <c r="U150">
        <f>IF(OR(S150="",T150=""),"",ROUND((T150-S150)*1440,0))</f>
        <v/>
      </c>
      <c r="V150">
        <f>IF($A150="","",COUNTIF($A$2:$A150,$A150))</f>
        <v/>
      </c>
    </row>
    <row r="151">
      <c r="A151" s="3" t="n"/>
      <c r="L151" s="4">
        <f>IF(OR(J151="",K151=""),"",IFERROR(K151/ABS(J151),""))</f>
        <v/>
      </c>
      <c r="M151">
        <f>IF(K151="","",IF(K151&gt;0,"Win",IF(K151&lt;0,"Loss","Breakeven")))</f>
        <v/>
      </c>
      <c r="S151" s="5" t="n"/>
      <c r="T151" s="5" t="n"/>
      <c r="U151">
        <f>IF(OR(S151="",T151=""),"",ROUND((T151-S151)*1440,0))</f>
        <v/>
      </c>
      <c r="V151">
        <f>IF($A151="","",COUNTIF($A$2:$A151,$A151))</f>
        <v/>
      </c>
    </row>
    <row r="152">
      <c r="A152" s="3" t="n"/>
      <c r="L152" s="4">
        <f>IF(OR(J152="",K152=""),"",IFERROR(K152/ABS(J152),""))</f>
        <v/>
      </c>
      <c r="M152">
        <f>IF(K152="","",IF(K152&gt;0,"Win",IF(K152&lt;0,"Loss","Breakeven")))</f>
        <v/>
      </c>
      <c r="S152" s="5" t="n"/>
      <c r="T152" s="5" t="n"/>
      <c r="U152">
        <f>IF(OR(S152="",T152=""),"",ROUND((T152-S152)*1440,0))</f>
        <v/>
      </c>
      <c r="V152">
        <f>IF($A152="","",COUNTIF($A$2:$A152,$A152))</f>
        <v/>
      </c>
    </row>
    <row r="153">
      <c r="A153" s="3" t="n"/>
      <c r="L153" s="4">
        <f>IF(OR(J153="",K153=""),"",IFERROR(K153/ABS(J153),""))</f>
        <v/>
      </c>
      <c r="M153">
        <f>IF(K153="","",IF(K153&gt;0,"Win",IF(K153&lt;0,"Loss","Breakeven")))</f>
        <v/>
      </c>
      <c r="S153" s="5" t="n"/>
      <c r="T153" s="5" t="n"/>
      <c r="U153">
        <f>IF(OR(S153="",T153=""),"",ROUND((T153-S153)*1440,0))</f>
        <v/>
      </c>
      <c r="V153">
        <f>IF($A153="","",COUNTIF($A$2:$A153,$A153))</f>
        <v/>
      </c>
    </row>
    <row r="154">
      <c r="A154" s="3" t="n"/>
      <c r="L154" s="4">
        <f>IF(OR(J154="",K154=""),"",IFERROR(K154/ABS(J154),""))</f>
        <v/>
      </c>
      <c r="M154">
        <f>IF(K154="","",IF(K154&gt;0,"Win",IF(K154&lt;0,"Loss","Breakeven")))</f>
        <v/>
      </c>
      <c r="S154" s="5" t="n"/>
      <c r="T154" s="5" t="n"/>
      <c r="U154">
        <f>IF(OR(S154="",T154=""),"",ROUND((T154-S154)*1440,0))</f>
        <v/>
      </c>
      <c r="V154">
        <f>IF($A154="","",COUNTIF($A$2:$A154,$A154))</f>
        <v/>
      </c>
    </row>
    <row r="155">
      <c r="A155" s="3" t="n"/>
      <c r="L155" s="4">
        <f>IF(OR(J155="",K155=""),"",IFERROR(K155/ABS(J155),""))</f>
        <v/>
      </c>
      <c r="M155">
        <f>IF(K155="","",IF(K155&gt;0,"Win",IF(K155&lt;0,"Loss","Breakeven")))</f>
        <v/>
      </c>
      <c r="S155" s="5" t="n"/>
      <c r="T155" s="5" t="n"/>
      <c r="U155">
        <f>IF(OR(S155="",T155=""),"",ROUND((T155-S155)*1440,0))</f>
        <v/>
      </c>
      <c r="V155">
        <f>IF($A155="","",COUNTIF($A$2:$A155,$A155))</f>
        <v/>
      </c>
    </row>
    <row r="156">
      <c r="A156" s="3" t="n"/>
      <c r="L156" s="4">
        <f>IF(OR(J156="",K156=""),"",IFERROR(K156/ABS(J156),""))</f>
        <v/>
      </c>
      <c r="M156">
        <f>IF(K156="","",IF(K156&gt;0,"Win",IF(K156&lt;0,"Loss","Breakeven")))</f>
        <v/>
      </c>
      <c r="S156" s="5" t="n"/>
      <c r="T156" s="5" t="n"/>
      <c r="U156">
        <f>IF(OR(S156="",T156=""),"",ROUND((T156-S156)*1440,0))</f>
        <v/>
      </c>
      <c r="V156">
        <f>IF($A156="","",COUNTIF($A$2:$A156,$A156))</f>
        <v/>
      </c>
    </row>
    <row r="157">
      <c r="A157" s="3" t="n"/>
      <c r="L157" s="4">
        <f>IF(OR(J157="",K157=""),"",IFERROR(K157/ABS(J157),""))</f>
        <v/>
      </c>
      <c r="M157">
        <f>IF(K157="","",IF(K157&gt;0,"Win",IF(K157&lt;0,"Loss","Breakeven")))</f>
        <v/>
      </c>
      <c r="S157" s="5" t="n"/>
      <c r="T157" s="5" t="n"/>
      <c r="U157">
        <f>IF(OR(S157="",T157=""),"",ROUND((T157-S157)*1440,0))</f>
        <v/>
      </c>
      <c r="V157">
        <f>IF($A157="","",COUNTIF($A$2:$A157,$A157))</f>
        <v/>
      </c>
    </row>
    <row r="158">
      <c r="A158" s="3" t="n"/>
      <c r="L158" s="4">
        <f>IF(OR(J158="",K158=""),"",IFERROR(K158/ABS(J158),""))</f>
        <v/>
      </c>
      <c r="M158">
        <f>IF(K158="","",IF(K158&gt;0,"Win",IF(K158&lt;0,"Loss","Breakeven")))</f>
        <v/>
      </c>
      <c r="S158" s="5" t="n"/>
      <c r="T158" s="5" t="n"/>
      <c r="U158">
        <f>IF(OR(S158="",T158=""),"",ROUND((T158-S158)*1440,0))</f>
        <v/>
      </c>
      <c r="V158">
        <f>IF($A158="","",COUNTIF($A$2:$A158,$A158))</f>
        <v/>
      </c>
    </row>
    <row r="159">
      <c r="A159" s="3" t="n"/>
      <c r="L159" s="4">
        <f>IF(OR(J159="",K159=""),"",IFERROR(K159/ABS(J159),""))</f>
        <v/>
      </c>
      <c r="M159">
        <f>IF(K159="","",IF(K159&gt;0,"Win",IF(K159&lt;0,"Loss","Breakeven")))</f>
        <v/>
      </c>
      <c r="S159" s="5" t="n"/>
      <c r="T159" s="5" t="n"/>
      <c r="U159">
        <f>IF(OR(S159="",T159=""),"",ROUND((T159-S159)*1440,0))</f>
        <v/>
      </c>
      <c r="V159">
        <f>IF($A159="","",COUNTIF($A$2:$A159,$A159))</f>
        <v/>
      </c>
    </row>
    <row r="160">
      <c r="A160" s="3" t="n"/>
      <c r="L160" s="4">
        <f>IF(OR(J160="",K160=""),"",IFERROR(K160/ABS(J160),""))</f>
        <v/>
      </c>
      <c r="M160">
        <f>IF(K160="","",IF(K160&gt;0,"Win",IF(K160&lt;0,"Loss","Breakeven")))</f>
        <v/>
      </c>
      <c r="S160" s="5" t="n"/>
      <c r="T160" s="5" t="n"/>
      <c r="U160">
        <f>IF(OR(S160="",T160=""),"",ROUND((T160-S160)*1440,0))</f>
        <v/>
      </c>
      <c r="V160">
        <f>IF($A160="","",COUNTIF($A$2:$A160,$A160))</f>
        <v/>
      </c>
    </row>
    <row r="161">
      <c r="A161" s="3" t="n"/>
      <c r="L161" s="4">
        <f>IF(OR(J161="",K161=""),"",IFERROR(K161/ABS(J161),""))</f>
        <v/>
      </c>
      <c r="M161">
        <f>IF(K161="","",IF(K161&gt;0,"Win",IF(K161&lt;0,"Loss","Breakeven")))</f>
        <v/>
      </c>
      <c r="S161" s="5" t="n"/>
      <c r="T161" s="5" t="n"/>
      <c r="U161">
        <f>IF(OR(S161="",T161=""),"",ROUND((T161-S161)*1440,0))</f>
        <v/>
      </c>
      <c r="V161">
        <f>IF($A161="","",COUNTIF($A$2:$A161,$A161))</f>
        <v/>
      </c>
    </row>
    <row r="162">
      <c r="A162" s="3" t="n"/>
      <c r="L162" s="4">
        <f>IF(OR(J162="",K162=""),"",IFERROR(K162/ABS(J162),""))</f>
        <v/>
      </c>
      <c r="M162">
        <f>IF(K162="","",IF(K162&gt;0,"Win",IF(K162&lt;0,"Loss","Breakeven")))</f>
        <v/>
      </c>
      <c r="S162" s="5" t="n"/>
      <c r="T162" s="5" t="n"/>
      <c r="U162">
        <f>IF(OR(S162="",T162=""),"",ROUND((T162-S162)*1440,0))</f>
        <v/>
      </c>
      <c r="V162">
        <f>IF($A162="","",COUNTIF($A$2:$A162,$A162))</f>
        <v/>
      </c>
    </row>
    <row r="163">
      <c r="A163" s="3" t="n"/>
      <c r="L163" s="4">
        <f>IF(OR(J163="",K163=""),"",IFERROR(K163/ABS(J163),""))</f>
        <v/>
      </c>
      <c r="M163">
        <f>IF(K163="","",IF(K163&gt;0,"Win",IF(K163&lt;0,"Loss","Breakeven")))</f>
        <v/>
      </c>
      <c r="S163" s="5" t="n"/>
      <c r="T163" s="5" t="n"/>
      <c r="U163">
        <f>IF(OR(S163="",T163=""),"",ROUND((T163-S163)*1440,0))</f>
        <v/>
      </c>
      <c r="V163">
        <f>IF($A163="","",COUNTIF($A$2:$A163,$A163))</f>
        <v/>
      </c>
    </row>
    <row r="164">
      <c r="A164" s="3" t="n"/>
      <c r="L164" s="4">
        <f>IF(OR(J164="",K164=""),"",IFERROR(K164/ABS(J164),""))</f>
        <v/>
      </c>
      <c r="M164">
        <f>IF(K164="","",IF(K164&gt;0,"Win",IF(K164&lt;0,"Loss","Breakeven")))</f>
        <v/>
      </c>
      <c r="S164" s="5" t="n"/>
      <c r="T164" s="5" t="n"/>
      <c r="U164">
        <f>IF(OR(S164="",T164=""),"",ROUND((T164-S164)*1440,0))</f>
        <v/>
      </c>
      <c r="V164">
        <f>IF($A164="","",COUNTIF($A$2:$A164,$A164))</f>
        <v/>
      </c>
    </row>
    <row r="165">
      <c r="A165" s="3" t="n"/>
      <c r="L165" s="4">
        <f>IF(OR(J165="",K165=""),"",IFERROR(K165/ABS(J165),""))</f>
        <v/>
      </c>
      <c r="M165">
        <f>IF(K165="","",IF(K165&gt;0,"Win",IF(K165&lt;0,"Loss","Breakeven")))</f>
        <v/>
      </c>
      <c r="S165" s="5" t="n"/>
      <c r="T165" s="5" t="n"/>
      <c r="U165">
        <f>IF(OR(S165="",T165=""),"",ROUND((T165-S165)*1440,0))</f>
        <v/>
      </c>
      <c r="V165">
        <f>IF($A165="","",COUNTIF($A$2:$A165,$A165))</f>
        <v/>
      </c>
    </row>
    <row r="166">
      <c r="A166" s="3" t="n"/>
      <c r="L166" s="4">
        <f>IF(OR(J166="",K166=""),"",IFERROR(K166/ABS(J166),""))</f>
        <v/>
      </c>
      <c r="M166">
        <f>IF(K166="","",IF(K166&gt;0,"Win",IF(K166&lt;0,"Loss","Breakeven")))</f>
        <v/>
      </c>
      <c r="S166" s="5" t="n"/>
      <c r="T166" s="5" t="n"/>
      <c r="U166">
        <f>IF(OR(S166="",T166=""),"",ROUND((T166-S166)*1440,0))</f>
        <v/>
      </c>
      <c r="V166">
        <f>IF($A166="","",COUNTIF($A$2:$A166,$A166))</f>
        <v/>
      </c>
    </row>
    <row r="167">
      <c r="A167" s="3" t="n"/>
      <c r="L167" s="4">
        <f>IF(OR(J167="",K167=""),"",IFERROR(K167/ABS(J167),""))</f>
        <v/>
      </c>
      <c r="M167">
        <f>IF(K167="","",IF(K167&gt;0,"Win",IF(K167&lt;0,"Loss","Breakeven")))</f>
        <v/>
      </c>
      <c r="S167" s="5" t="n"/>
      <c r="T167" s="5" t="n"/>
      <c r="U167">
        <f>IF(OR(S167="",T167=""),"",ROUND((T167-S167)*1440,0))</f>
        <v/>
      </c>
      <c r="V167">
        <f>IF($A167="","",COUNTIF($A$2:$A167,$A167))</f>
        <v/>
      </c>
    </row>
    <row r="168">
      <c r="A168" s="3" t="n"/>
      <c r="L168" s="4">
        <f>IF(OR(J168="",K168=""),"",IFERROR(K168/ABS(J168),""))</f>
        <v/>
      </c>
      <c r="M168">
        <f>IF(K168="","",IF(K168&gt;0,"Win",IF(K168&lt;0,"Loss","Breakeven")))</f>
        <v/>
      </c>
      <c r="S168" s="5" t="n"/>
      <c r="T168" s="5" t="n"/>
      <c r="U168">
        <f>IF(OR(S168="",T168=""),"",ROUND((T168-S168)*1440,0))</f>
        <v/>
      </c>
      <c r="V168">
        <f>IF($A168="","",COUNTIF($A$2:$A168,$A168))</f>
        <v/>
      </c>
    </row>
    <row r="169">
      <c r="A169" s="3" t="n"/>
      <c r="L169" s="4">
        <f>IF(OR(J169="",K169=""),"",IFERROR(K169/ABS(J169),""))</f>
        <v/>
      </c>
      <c r="M169">
        <f>IF(K169="","",IF(K169&gt;0,"Win",IF(K169&lt;0,"Loss","Breakeven")))</f>
        <v/>
      </c>
      <c r="S169" s="5" t="n"/>
      <c r="T169" s="5" t="n"/>
      <c r="U169">
        <f>IF(OR(S169="",T169=""),"",ROUND((T169-S169)*1440,0))</f>
        <v/>
      </c>
      <c r="V169">
        <f>IF($A169="","",COUNTIF($A$2:$A169,$A169))</f>
        <v/>
      </c>
    </row>
    <row r="170">
      <c r="A170" s="3" t="n"/>
      <c r="L170" s="4">
        <f>IF(OR(J170="",K170=""),"",IFERROR(K170/ABS(J170),""))</f>
        <v/>
      </c>
      <c r="M170">
        <f>IF(K170="","",IF(K170&gt;0,"Win",IF(K170&lt;0,"Loss","Breakeven")))</f>
        <v/>
      </c>
      <c r="S170" s="5" t="n"/>
      <c r="T170" s="5" t="n"/>
      <c r="U170">
        <f>IF(OR(S170="",T170=""),"",ROUND((T170-S170)*1440,0))</f>
        <v/>
      </c>
      <c r="V170">
        <f>IF($A170="","",COUNTIF($A$2:$A170,$A170))</f>
        <v/>
      </c>
    </row>
    <row r="171">
      <c r="A171" s="3" t="n"/>
      <c r="L171" s="4">
        <f>IF(OR(J171="",K171=""),"",IFERROR(K171/ABS(J171),""))</f>
        <v/>
      </c>
      <c r="M171">
        <f>IF(K171="","",IF(K171&gt;0,"Win",IF(K171&lt;0,"Loss","Breakeven")))</f>
        <v/>
      </c>
      <c r="S171" s="5" t="n"/>
      <c r="T171" s="5" t="n"/>
      <c r="U171">
        <f>IF(OR(S171="",T171=""),"",ROUND((T171-S171)*1440,0))</f>
        <v/>
      </c>
      <c r="V171">
        <f>IF($A171="","",COUNTIF($A$2:$A171,$A171))</f>
        <v/>
      </c>
    </row>
    <row r="172">
      <c r="A172" s="3" t="n"/>
      <c r="L172" s="4">
        <f>IF(OR(J172="",K172=""),"",IFERROR(K172/ABS(J172),""))</f>
        <v/>
      </c>
      <c r="M172">
        <f>IF(K172="","",IF(K172&gt;0,"Win",IF(K172&lt;0,"Loss","Breakeven")))</f>
        <v/>
      </c>
      <c r="S172" s="5" t="n"/>
      <c r="T172" s="5" t="n"/>
      <c r="U172">
        <f>IF(OR(S172="",T172=""),"",ROUND((T172-S172)*1440,0))</f>
        <v/>
      </c>
      <c r="V172">
        <f>IF($A172="","",COUNTIF($A$2:$A172,$A172))</f>
        <v/>
      </c>
    </row>
    <row r="173">
      <c r="A173" s="3" t="n"/>
      <c r="L173" s="4">
        <f>IF(OR(J173="",K173=""),"",IFERROR(K173/ABS(J173),""))</f>
        <v/>
      </c>
      <c r="M173">
        <f>IF(K173="","",IF(K173&gt;0,"Win",IF(K173&lt;0,"Loss","Breakeven")))</f>
        <v/>
      </c>
      <c r="S173" s="5" t="n"/>
      <c r="T173" s="5" t="n"/>
      <c r="U173">
        <f>IF(OR(S173="",T173=""),"",ROUND((T173-S173)*1440,0))</f>
        <v/>
      </c>
      <c r="V173">
        <f>IF($A173="","",COUNTIF($A$2:$A173,$A173))</f>
        <v/>
      </c>
    </row>
    <row r="174">
      <c r="A174" s="3" t="n"/>
      <c r="L174" s="4">
        <f>IF(OR(J174="",K174=""),"",IFERROR(K174/ABS(J174),""))</f>
        <v/>
      </c>
      <c r="M174">
        <f>IF(K174="","",IF(K174&gt;0,"Win",IF(K174&lt;0,"Loss","Breakeven")))</f>
        <v/>
      </c>
      <c r="S174" s="5" t="n"/>
      <c r="T174" s="5" t="n"/>
      <c r="U174">
        <f>IF(OR(S174="",T174=""),"",ROUND((T174-S174)*1440,0))</f>
        <v/>
      </c>
      <c r="V174">
        <f>IF($A174="","",COUNTIF($A$2:$A174,$A174))</f>
        <v/>
      </c>
    </row>
    <row r="175">
      <c r="A175" s="3" t="n"/>
      <c r="L175" s="4">
        <f>IF(OR(J175="",K175=""),"",IFERROR(K175/ABS(J175),""))</f>
        <v/>
      </c>
      <c r="M175">
        <f>IF(K175="","",IF(K175&gt;0,"Win",IF(K175&lt;0,"Loss","Breakeven")))</f>
        <v/>
      </c>
      <c r="S175" s="5" t="n"/>
      <c r="T175" s="5" t="n"/>
      <c r="U175">
        <f>IF(OR(S175="",T175=""),"",ROUND((T175-S175)*1440,0))</f>
        <v/>
      </c>
      <c r="V175">
        <f>IF($A175="","",COUNTIF($A$2:$A175,$A175))</f>
        <v/>
      </c>
    </row>
    <row r="176">
      <c r="A176" s="3" t="n"/>
      <c r="L176" s="4">
        <f>IF(OR(J176="",K176=""),"",IFERROR(K176/ABS(J176),""))</f>
        <v/>
      </c>
      <c r="M176">
        <f>IF(K176="","",IF(K176&gt;0,"Win",IF(K176&lt;0,"Loss","Breakeven")))</f>
        <v/>
      </c>
      <c r="S176" s="5" t="n"/>
      <c r="T176" s="5" t="n"/>
      <c r="U176">
        <f>IF(OR(S176="",T176=""),"",ROUND((T176-S176)*1440,0))</f>
        <v/>
      </c>
      <c r="V176">
        <f>IF($A176="","",COUNTIF($A$2:$A176,$A176))</f>
        <v/>
      </c>
    </row>
    <row r="177">
      <c r="A177" s="3" t="n"/>
      <c r="L177" s="4">
        <f>IF(OR(J177="",K177=""),"",IFERROR(K177/ABS(J177),""))</f>
        <v/>
      </c>
      <c r="M177">
        <f>IF(K177="","",IF(K177&gt;0,"Win",IF(K177&lt;0,"Loss","Breakeven")))</f>
        <v/>
      </c>
      <c r="S177" s="5" t="n"/>
      <c r="T177" s="5" t="n"/>
      <c r="U177">
        <f>IF(OR(S177="",T177=""),"",ROUND((T177-S177)*1440,0))</f>
        <v/>
      </c>
      <c r="V177">
        <f>IF($A177="","",COUNTIF($A$2:$A177,$A177))</f>
        <v/>
      </c>
    </row>
    <row r="178">
      <c r="A178" s="3" t="n"/>
      <c r="L178" s="4">
        <f>IF(OR(J178="",K178=""),"",IFERROR(K178/ABS(J178),""))</f>
        <v/>
      </c>
      <c r="M178">
        <f>IF(K178="","",IF(K178&gt;0,"Win",IF(K178&lt;0,"Loss","Breakeven")))</f>
        <v/>
      </c>
      <c r="S178" s="5" t="n"/>
      <c r="T178" s="5" t="n"/>
      <c r="U178">
        <f>IF(OR(S178="",T178=""),"",ROUND((T178-S178)*1440,0))</f>
        <v/>
      </c>
      <c r="V178">
        <f>IF($A178="","",COUNTIF($A$2:$A178,$A178))</f>
        <v/>
      </c>
    </row>
    <row r="179">
      <c r="A179" s="3" t="n"/>
      <c r="L179" s="4">
        <f>IF(OR(J179="",K179=""),"",IFERROR(K179/ABS(J179),""))</f>
        <v/>
      </c>
      <c r="M179">
        <f>IF(K179="","",IF(K179&gt;0,"Win",IF(K179&lt;0,"Loss","Breakeven")))</f>
        <v/>
      </c>
      <c r="S179" s="5" t="n"/>
      <c r="T179" s="5" t="n"/>
      <c r="U179">
        <f>IF(OR(S179="",T179=""),"",ROUND((T179-S179)*1440,0))</f>
        <v/>
      </c>
      <c r="V179">
        <f>IF($A179="","",COUNTIF($A$2:$A179,$A179))</f>
        <v/>
      </c>
    </row>
    <row r="180">
      <c r="A180" s="3" t="n"/>
      <c r="L180" s="4">
        <f>IF(OR(J180="",K180=""),"",IFERROR(K180/ABS(J180),""))</f>
        <v/>
      </c>
      <c r="M180">
        <f>IF(K180="","",IF(K180&gt;0,"Win",IF(K180&lt;0,"Loss","Breakeven")))</f>
        <v/>
      </c>
      <c r="S180" s="5" t="n"/>
      <c r="T180" s="5" t="n"/>
      <c r="U180">
        <f>IF(OR(S180="",T180=""),"",ROUND((T180-S180)*1440,0))</f>
        <v/>
      </c>
      <c r="V180">
        <f>IF($A180="","",COUNTIF($A$2:$A180,$A180))</f>
        <v/>
      </c>
    </row>
    <row r="181">
      <c r="A181" s="3" t="n"/>
      <c r="L181" s="4">
        <f>IF(OR(J181="",K181=""),"",IFERROR(K181/ABS(J181),""))</f>
        <v/>
      </c>
      <c r="M181">
        <f>IF(K181="","",IF(K181&gt;0,"Win",IF(K181&lt;0,"Loss","Breakeven")))</f>
        <v/>
      </c>
      <c r="S181" s="5" t="n"/>
      <c r="T181" s="5" t="n"/>
      <c r="U181">
        <f>IF(OR(S181="",T181=""),"",ROUND((T181-S181)*1440,0))</f>
        <v/>
      </c>
      <c r="V181">
        <f>IF($A181="","",COUNTIF($A$2:$A181,$A181))</f>
        <v/>
      </c>
    </row>
    <row r="182">
      <c r="A182" s="3" t="n"/>
      <c r="L182" s="4">
        <f>IF(OR(J182="",K182=""),"",IFERROR(K182/ABS(J182),""))</f>
        <v/>
      </c>
      <c r="M182">
        <f>IF(K182="","",IF(K182&gt;0,"Win",IF(K182&lt;0,"Loss","Breakeven")))</f>
        <v/>
      </c>
      <c r="S182" s="5" t="n"/>
      <c r="T182" s="5" t="n"/>
      <c r="U182">
        <f>IF(OR(S182="",T182=""),"",ROUND((T182-S182)*1440,0))</f>
        <v/>
      </c>
      <c r="V182">
        <f>IF($A182="","",COUNTIF($A$2:$A182,$A182))</f>
        <v/>
      </c>
    </row>
    <row r="183">
      <c r="A183" s="3" t="n"/>
      <c r="L183" s="4">
        <f>IF(OR(J183="",K183=""),"",IFERROR(K183/ABS(J183),""))</f>
        <v/>
      </c>
      <c r="M183">
        <f>IF(K183="","",IF(K183&gt;0,"Win",IF(K183&lt;0,"Loss","Breakeven")))</f>
        <v/>
      </c>
      <c r="S183" s="5" t="n"/>
      <c r="T183" s="5" t="n"/>
      <c r="U183">
        <f>IF(OR(S183="",T183=""),"",ROUND((T183-S183)*1440,0))</f>
        <v/>
      </c>
      <c r="V183">
        <f>IF($A183="","",COUNTIF($A$2:$A183,$A183))</f>
        <v/>
      </c>
    </row>
    <row r="184">
      <c r="A184" s="3" t="n"/>
      <c r="L184" s="4">
        <f>IF(OR(J184="",K184=""),"",IFERROR(K184/ABS(J184),""))</f>
        <v/>
      </c>
      <c r="M184">
        <f>IF(K184="","",IF(K184&gt;0,"Win",IF(K184&lt;0,"Loss","Breakeven")))</f>
        <v/>
      </c>
      <c r="S184" s="5" t="n"/>
      <c r="T184" s="5" t="n"/>
      <c r="U184">
        <f>IF(OR(S184="",T184=""),"",ROUND((T184-S184)*1440,0))</f>
        <v/>
      </c>
      <c r="V184">
        <f>IF($A184="","",COUNTIF($A$2:$A184,$A184))</f>
        <v/>
      </c>
    </row>
    <row r="185">
      <c r="A185" s="3" t="n"/>
      <c r="L185" s="4">
        <f>IF(OR(J185="",K185=""),"",IFERROR(K185/ABS(J185),""))</f>
        <v/>
      </c>
      <c r="M185">
        <f>IF(K185="","",IF(K185&gt;0,"Win",IF(K185&lt;0,"Loss","Breakeven")))</f>
        <v/>
      </c>
      <c r="S185" s="5" t="n"/>
      <c r="T185" s="5" t="n"/>
      <c r="U185">
        <f>IF(OR(S185="",T185=""),"",ROUND((T185-S185)*1440,0))</f>
        <v/>
      </c>
      <c r="V185">
        <f>IF($A185="","",COUNTIF($A$2:$A185,$A185))</f>
        <v/>
      </c>
    </row>
    <row r="186">
      <c r="A186" s="3" t="n"/>
      <c r="L186" s="4">
        <f>IF(OR(J186="",K186=""),"",IFERROR(K186/ABS(J186),""))</f>
        <v/>
      </c>
      <c r="M186">
        <f>IF(K186="","",IF(K186&gt;0,"Win",IF(K186&lt;0,"Loss","Breakeven")))</f>
        <v/>
      </c>
      <c r="S186" s="5" t="n"/>
      <c r="T186" s="5" t="n"/>
      <c r="U186">
        <f>IF(OR(S186="",T186=""),"",ROUND((T186-S186)*1440,0))</f>
        <v/>
      </c>
      <c r="V186">
        <f>IF($A186="","",COUNTIF($A$2:$A186,$A186))</f>
        <v/>
      </c>
    </row>
    <row r="187">
      <c r="A187" s="3" t="n"/>
      <c r="L187" s="4">
        <f>IF(OR(J187="",K187=""),"",IFERROR(K187/ABS(J187),""))</f>
        <v/>
      </c>
      <c r="M187">
        <f>IF(K187="","",IF(K187&gt;0,"Win",IF(K187&lt;0,"Loss","Breakeven")))</f>
        <v/>
      </c>
      <c r="S187" s="5" t="n"/>
      <c r="T187" s="5" t="n"/>
      <c r="U187">
        <f>IF(OR(S187="",T187=""),"",ROUND((T187-S187)*1440,0))</f>
        <v/>
      </c>
      <c r="V187">
        <f>IF($A187="","",COUNTIF($A$2:$A187,$A187))</f>
        <v/>
      </c>
    </row>
    <row r="188">
      <c r="A188" s="3" t="n"/>
      <c r="L188" s="4">
        <f>IF(OR(J188="",K188=""),"",IFERROR(K188/ABS(J188),""))</f>
        <v/>
      </c>
      <c r="M188">
        <f>IF(K188="","",IF(K188&gt;0,"Win",IF(K188&lt;0,"Loss","Breakeven")))</f>
        <v/>
      </c>
      <c r="S188" s="5" t="n"/>
      <c r="T188" s="5" t="n"/>
      <c r="U188">
        <f>IF(OR(S188="",T188=""),"",ROUND((T188-S188)*1440,0))</f>
        <v/>
      </c>
      <c r="V188">
        <f>IF($A188="","",COUNTIF($A$2:$A188,$A188))</f>
        <v/>
      </c>
    </row>
    <row r="189">
      <c r="A189" s="3" t="n"/>
      <c r="L189" s="4">
        <f>IF(OR(J189="",K189=""),"",IFERROR(K189/ABS(J189),""))</f>
        <v/>
      </c>
      <c r="M189">
        <f>IF(K189="","",IF(K189&gt;0,"Win",IF(K189&lt;0,"Loss","Breakeven")))</f>
        <v/>
      </c>
      <c r="S189" s="5" t="n"/>
      <c r="T189" s="5" t="n"/>
      <c r="U189">
        <f>IF(OR(S189="",T189=""),"",ROUND((T189-S189)*1440,0))</f>
        <v/>
      </c>
      <c r="V189">
        <f>IF($A189="","",COUNTIF($A$2:$A189,$A189))</f>
        <v/>
      </c>
    </row>
    <row r="190">
      <c r="A190" s="3" t="n"/>
      <c r="L190" s="4">
        <f>IF(OR(J190="",K190=""),"",IFERROR(K190/ABS(J190),""))</f>
        <v/>
      </c>
      <c r="M190">
        <f>IF(K190="","",IF(K190&gt;0,"Win",IF(K190&lt;0,"Loss","Breakeven")))</f>
        <v/>
      </c>
      <c r="S190" s="5" t="n"/>
      <c r="T190" s="5" t="n"/>
      <c r="U190">
        <f>IF(OR(S190="",T190=""),"",ROUND((T190-S190)*1440,0))</f>
        <v/>
      </c>
      <c r="V190">
        <f>IF($A190="","",COUNTIF($A$2:$A190,$A190))</f>
        <v/>
      </c>
    </row>
    <row r="191">
      <c r="A191" s="3" t="n"/>
      <c r="L191" s="4">
        <f>IF(OR(J191="",K191=""),"",IFERROR(K191/ABS(J191),""))</f>
        <v/>
      </c>
      <c r="M191">
        <f>IF(K191="","",IF(K191&gt;0,"Win",IF(K191&lt;0,"Loss","Breakeven")))</f>
        <v/>
      </c>
      <c r="S191" s="5" t="n"/>
      <c r="T191" s="5" t="n"/>
      <c r="U191">
        <f>IF(OR(S191="",T191=""),"",ROUND((T191-S191)*1440,0))</f>
        <v/>
      </c>
      <c r="V191">
        <f>IF($A191="","",COUNTIF($A$2:$A191,$A191))</f>
        <v/>
      </c>
    </row>
    <row r="192">
      <c r="A192" s="3" t="n"/>
      <c r="L192" s="4">
        <f>IF(OR(J192="",K192=""),"",IFERROR(K192/ABS(J192),""))</f>
        <v/>
      </c>
      <c r="M192">
        <f>IF(K192="","",IF(K192&gt;0,"Win",IF(K192&lt;0,"Loss","Breakeven")))</f>
        <v/>
      </c>
      <c r="S192" s="5" t="n"/>
      <c r="T192" s="5" t="n"/>
      <c r="U192">
        <f>IF(OR(S192="",T192=""),"",ROUND((T192-S192)*1440,0))</f>
        <v/>
      </c>
      <c r="V192">
        <f>IF($A192="","",COUNTIF($A$2:$A192,$A192))</f>
        <v/>
      </c>
    </row>
    <row r="193">
      <c r="A193" s="3" t="n"/>
      <c r="L193" s="4">
        <f>IF(OR(J193="",K193=""),"",IFERROR(K193/ABS(J193),""))</f>
        <v/>
      </c>
      <c r="M193">
        <f>IF(K193="","",IF(K193&gt;0,"Win",IF(K193&lt;0,"Loss","Breakeven")))</f>
        <v/>
      </c>
      <c r="S193" s="5" t="n"/>
      <c r="T193" s="5" t="n"/>
      <c r="U193">
        <f>IF(OR(S193="",T193=""),"",ROUND((T193-S193)*1440,0))</f>
        <v/>
      </c>
      <c r="V193">
        <f>IF($A193="","",COUNTIF($A$2:$A193,$A193))</f>
        <v/>
      </c>
    </row>
    <row r="194">
      <c r="A194" s="3" t="n"/>
      <c r="L194" s="4">
        <f>IF(OR(J194="",K194=""),"",IFERROR(K194/ABS(J194),""))</f>
        <v/>
      </c>
      <c r="M194">
        <f>IF(K194="","",IF(K194&gt;0,"Win",IF(K194&lt;0,"Loss","Breakeven")))</f>
        <v/>
      </c>
      <c r="S194" s="5" t="n"/>
      <c r="T194" s="5" t="n"/>
      <c r="U194">
        <f>IF(OR(S194="",T194=""),"",ROUND((T194-S194)*1440,0))</f>
        <v/>
      </c>
      <c r="V194">
        <f>IF($A194="","",COUNTIF($A$2:$A194,$A194))</f>
        <v/>
      </c>
    </row>
    <row r="195">
      <c r="A195" s="3" t="n"/>
      <c r="L195" s="4">
        <f>IF(OR(J195="",K195=""),"",IFERROR(K195/ABS(J195),""))</f>
        <v/>
      </c>
      <c r="M195">
        <f>IF(K195="","",IF(K195&gt;0,"Win",IF(K195&lt;0,"Loss","Breakeven")))</f>
        <v/>
      </c>
      <c r="S195" s="5" t="n"/>
      <c r="T195" s="5" t="n"/>
      <c r="U195">
        <f>IF(OR(S195="",T195=""),"",ROUND((T195-S195)*1440,0))</f>
        <v/>
      </c>
      <c r="V195">
        <f>IF($A195="","",COUNTIF($A$2:$A195,$A195))</f>
        <v/>
      </c>
    </row>
    <row r="196">
      <c r="A196" s="3" t="n"/>
      <c r="L196" s="4">
        <f>IF(OR(J196="",K196=""),"",IFERROR(K196/ABS(J196),""))</f>
        <v/>
      </c>
      <c r="M196">
        <f>IF(K196="","",IF(K196&gt;0,"Win",IF(K196&lt;0,"Loss","Breakeven")))</f>
        <v/>
      </c>
      <c r="S196" s="5" t="n"/>
      <c r="T196" s="5" t="n"/>
      <c r="U196">
        <f>IF(OR(S196="",T196=""),"",ROUND((T196-S196)*1440,0))</f>
        <v/>
      </c>
      <c r="V196">
        <f>IF($A196="","",COUNTIF($A$2:$A196,$A196))</f>
        <v/>
      </c>
    </row>
    <row r="197">
      <c r="A197" s="3" t="n"/>
      <c r="L197" s="4">
        <f>IF(OR(J197="",K197=""),"",IFERROR(K197/ABS(J197),""))</f>
        <v/>
      </c>
      <c r="M197">
        <f>IF(K197="","",IF(K197&gt;0,"Win",IF(K197&lt;0,"Loss","Breakeven")))</f>
        <v/>
      </c>
      <c r="S197" s="5" t="n"/>
      <c r="T197" s="5" t="n"/>
      <c r="U197">
        <f>IF(OR(S197="",T197=""),"",ROUND((T197-S197)*1440,0))</f>
        <v/>
      </c>
      <c r="V197">
        <f>IF($A197="","",COUNTIF($A$2:$A197,$A197))</f>
        <v/>
      </c>
    </row>
    <row r="198">
      <c r="A198" s="3" t="n"/>
      <c r="L198" s="4">
        <f>IF(OR(J198="",K198=""),"",IFERROR(K198/ABS(J198),""))</f>
        <v/>
      </c>
      <c r="M198">
        <f>IF(K198="","",IF(K198&gt;0,"Win",IF(K198&lt;0,"Loss","Breakeven")))</f>
        <v/>
      </c>
      <c r="S198" s="5" t="n"/>
      <c r="T198" s="5" t="n"/>
      <c r="U198">
        <f>IF(OR(S198="",T198=""),"",ROUND((T198-S198)*1440,0))</f>
        <v/>
      </c>
      <c r="V198">
        <f>IF($A198="","",COUNTIF($A$2:$A198,$A198))</f>
        <v/>
      </c>
    </row>
    <row r="199">
      <c r="A199" s="3" t="n"/>
      <c r="L199" s="4">
        <f>IF(OR(J199="",K199=""),"",IFERROR(K199/ABS(J199),""))</f>
        <v/>
      </c>
      <c r="M199">
        <f>IF(K199="","",IF(K199&gt;0,"Win",IF(K199&lt;0,"Loss","Breakeven")))</f>
        <v/>
      </c>
      <c r="S199" s="5" t="n"/>
      <c r="T199" s="5" t="n"/>
      <c r="U199">
        <f>IF(OR(S199="",T199=""),"",ROUND((T199-S199)*1440,0))</f>
        <v/>
      </c>
      <c r="V199">
        <f>IF($A199="","",COUNTIF($A$2:$A199,$A199))</f>
        <v/>
      </c>
    </row>
    <row r="200">
      <c r="A200" s="3" t="n"/>
      <c r="L200" s="4">
        <f>IF(OR(J200="",K200=""),"",IFERROR(K200/ABS(J200),""))</f>
        <v/>
      </c>
      <c r="M200">
        <f>IF(K200="","",IF(K200&gt;0,"Win",IF(K200&lt;0,"Loss","Breakeven")))</f>
        <v/>
      </c>
      <c r="S200" s="5" t="n"/>
      <c r="T200" s="5" t="n"/>
      <c r="U200">
        <f>IF(OR(S200="",T200=""),"",ROUND((T200-S200)*1440,0))</f>
        <v/>
      </c>
      <c r="V200">
        <f>IF($A200="","",COUNTIF($A$2:$A200,$A200))</f>
        <v/>
      </c>
    </row>
    <row r="201">
      <c r="A201" s="3" t="n"/>
      <c r="L201" s="4">
        <f>IF(OR(J201="",K201=""),"",IFERROR(K201/ABS(J201),""))</f>
        <v/>
      </c>
      <c r="M201">
        <f>IF(K201="","",IF(K201&gt;0,"Win",IF(K201&lt;0,"Loss","Breakeven")))</f>
        <v/>
      </c>
      <c r="S201" s="5" t="n"/>
      <c r="T201" s="5" t="n"/>
      <c r="U201">
        <f>IF(OR(S201="",T201=""),"",ROUND((T201-S201)*1440,0))</f>
        <v/>
      </c>
      <c r="V201">
        <f>IF($A201="","",COUNTIF($A$2:$A201,$A201))</f>
        <v/>
      </c>
    </row>
    <row r="202">
      <c r="A202" s="3" t="n"/>
      <c r="L202" s="4">
        <f>IF(OR(J202="",K202=""),"",IFERROR(K202/ABS(J202),""))</f>
        <v/>
      </c>
      <c r="M202">
        <f>IF(K202="","",IF(K202&gt;0,"Win",IF(K202&lt;0,"Loss","Breakeven")))</f>
        <v/>
      </c>
      <c r="S202" s="5" t="n"/>
      <c r="T202" s="5" t="n"/>
      <c r="U202">
        <f>IF(OR(S202="",T202=""),"",ROUND((T202-S202)*1440,0))</f>
        <v/>
      </c>
      <c r="V202">
        <f>IF($A202="","",COUNTIF($A$2:$A202,$A202))</f>
        <v/>
      </c>
    </row>
    <row r="203">
      <c r="A203" s="3" t="n"/>
      <c r="L203" s="4">
        <f>IF(OR(J203="",K203=""),"",IFERROR(K203/ABS(J203),""))</f>
        <v/>
      </c>
      <c r="M203">
        <f>IF(K203="","",IF(K203&gt;0,"Win",IF(K203&lt;0,"Loss","Breakeven")))</f>
        <v/>
      </c>
      <c r="S203" s="5" t="n"/>
      <c r="T203" s="5" t="n"/>
      <c r="U203">
        <f>IF(OR(S203="",T203=""),"",ROUND((T203-S203)*1440,0))</f>
        <v/>
      </c>
      <c r="V203">
        <f>IF($A203="","",COUNTIF($A$2:$A203,$A203))</f>
        <v/>
      </c>
    </row>
    <row r="204">
      <c r="A204" s="3" t="n"/>
      <c r="L204" s="4">
        <f>IF(OR(J204="",K204=""),"",IFERROR(K204/ABS(J204),""))</f>
        <v/>
      </c>
      <c r="M204">
        <f>IF(K204="","",IF(K204&gt;0,"Win",IF(K204&lt;0,"Loss","Breakeven")))</f>
        <v/>
      </c>
      <c r="S204" s="5" t="n"/>
      <c r="T204" s="5" t="n"/>
      <c r="U204">
        <f>IF(OR(S204="",T204=""),"",ROUND((T204-S204)*1440,0))</f>
        <v/>
      </c>
      <c r="V204">
        <f>IF($A204="","",COUNTIF($A$2:$A204,$A204))</f>
        <v/>
      </c>
    </row>
    <row r="205">
      <c r="A205" s="3" t="n"/>
      <c r="L205" s="4">
        <f>IF(OR(J205="",K205=""),"",IFERROR(K205/ABS(J205),""))</f>
        <v/>
      </c>
      <c r="M205">
        <f>IF(K205="","",IF(K205&gt;0,"Win",IF(K205&lt;0,"Loss","Breakeven")))</f>
        <v/>
      </c>
      <c r="S205" s="5" t="n"/>
      <c r="T205" s="5" t="n"/>
      <c r="U205">
        <f>IF(OR(S205="",T205=""),"",ROUND((T205-S205)*1440,0))</f>
        <v/>
      </c>
      <c r="V205">
        <f>IF($A205="","",COUNTIF($A$2:$A205,$A205))</f>
        <v/>
      </c>
    </row>
    <row r="206">
      <c r="A206" s="3" t="n"/>
      <c r="L206" s="4">
        <f>IF(OR(J206="",K206=""),"",IFERROR(K206/ABS(J206),""))</f>
        <v/>
      </c>
      <c r="M206">
        <f>IF(K206="","",IF(K206&gt;0,"Win",IF(K206&lt;0,"Loss","Breakeven")))</f>
        <v/>
      </c>
      <c r="S206" s="5" t="n"/>
      <c r="T206" s="5" t="n"/>
      <c r="U206">
        <f>IF(OR(S206="",T206=""),"",ROUND((T206-S206)*1440,0))</f>
        <v/>
      </c>
      <c r="V206">
        <f>IF($A206="","",COUNTIF($A$2:$A206,$A206))</f>
        <v/>
      </c>
    </row>
    <row r="207">
      <c r="A207" s="3" t="n"/>
      <c r="L207" s="4">
        <f>IF(OR(J207="",K207=""),"",IFERROR(K207/ABS(J207),""))</f>
        <v/>
      </c>
      <c r="M207">
        <f>IF(K207="","",IF(K207&gt;0,"Win",IF(K207&lt;0,"Loss","Breakeven")))</f>
        <v/>
      </c>
      <c r="S207" s="5" t="n"/>
      <c r="T207" s="5" t="n"/>
      <c r="U207">
        <f>IF(OR(S207="",T207=""),"",ROUND((T207-S207)*1440,0))</f>
        <v/>
      </c>
      <c r="V207">
        <f>IF($A207="","",COUNTIF($A$2:$A207,$A207))</f>
        <v/>
      </c>
    </row>
    <row r="208">
      <c r="A208" s="3" t="n"/>
      <c r="L208" s="4">
        <f>IF(OR(J208="",K208=""),"",IFERROR(K208/ABS(J208),""))</f>
        <v/>
      </c>
      <c r="M208">
        <f>IF(K208="","",IF(K208&gt;0,"Win",IF(K208&lt;0,"Loss","Breakeven")))</f>
        <v/>
      </c>
      <c r="S208" s="5" t="n"/>
      <c r="T208" s="5" t="n"/>
      <c r="U208">
        <f>IF(OR(S208="",T208=""),"",ROUND((T208-S208)*1440,0))</f>
        <v/>
      </c>
      <c r="V208">
        <f>IF($A208="","",COUNTIF($A$2:$A208,$A208))</f>
        <v/>
      </c>
    </row>
    <row r="209">
      <c r="A209" s="3" t="n"/>
      <c r="L209" s="4">
        <f>IF(OR(J209="",K209=""),"",IFERROR(K209/ABS(J209),""))</f>
        <v/>
      </c>
      <c r="M209">
        <f>IF(K209="","",IF(K209&gt;0,"Win",IF(K209&lt;0,"Loss","Breakeven")))</f>
        <v/>
      </c>
      <c r="S209" s="5" t="n"/>
      <c r="T209" s="5" t="n"/>
      <c r="U209">
        <f>IF(OR(S209="",T209=""),"",ROUND((T209-S209)*1440,0))</f>
        <v/>
      </c>
      <c r="V209">
        <f>IF($A209="","",COUNTIF($A$2:$A209,$A209))</f>
        <v/>
      </c>
    </row>
    <row r="210">
      <c r="A210" s="3" t="n"/>
      <c r="L210" s="4">
        <f>IF(OR(J210="",K210=""),"",IFERROR(K210/ABS(J210),""))</f>
        <v/>
      </c>
      <c r="M210">
        <f>IF(K210="","",IF(K210&gt;0,"Win",IF(K210&lt;0,"Loss","Breakeven")))</f>
        <v/>
      </c>
      <c r="S210" s="5" t="n"/>
      <c r="T210" s="5" t="n"/>
      <c r="U210">
        <f>IF(OR(S210="",T210=""),"",ROUND((T210-S210)*1440,0))</f>
        <v/>
      </c>
      <c r="V210">
        <f>IF($A210="","",COUNTIF($A$2:$A210,$A210))</f>
        <v/>
      </c>
    </row>
    <row r="211">
      <c r="A211" s="3" t="n"/>
      <c r="L211" s="4">
        <f>IF(OR(J211="",K211=""),"",IFERROR(K211/ABS(J211),""))</f>
        <v/>
      </c>
      <c r="M211">
        <f>IF(K211="","",IF(K211&gt;0,"Win",IF(K211&lt;0,"Loss","Breakeven")))</f>
        <v/>
      </c>
      <c r="S211" s="5" t="n"/>
      <c r="T211" s="5" t="n"/>
      <c r="U211">
        <f>IF(OR(S211="",T211=""),"",ROUND((T211-S211)*1440,0))</f>
        <v/>
      </c>
      <c r="V211">
        <f>IF($A211="","",COUNTIF($A$2:$A211,$A211))</f>
        <v/>
      </c>
    </row>
    <row r="212">
      <c r="A212" s="3" t="n"/>
      <c r="L212" s="4">
        <f>IF(OR(J212="",K212=""),"",IFERROR(K212/ABS(J212),""))</f>
        <v/>
      </c>
      <c r="M212">
        <f>IF(K212="","",IF(K212&gt;0,"Win",IF(K212&lt;0,"Loss","Breakeven")))</f>
        <v/>
      </c>
      <c r="S212" s="5" t="n"/>
      <c r="T212" s="5" t="n"/>
      <c r="U212">
        <f>IF(OR(S212="",T212=""),"",ROUND((T212-S212)*1440,0))</f>
        <v/>
      </c>
      <c r="V212">
        <f>IF($A212="","",COUNTIF($A$2:$A212,$A212))</f>
        <v/>
      </c>
    </row>
    <row r="213">
      <c r="A213" s="3" t="n"/>
      <c r="L213" s="4">
        <f>IF(OR(J213="",K213=""),"",IFERROR(K213/ABS(J213),""))</f>
        <v/>
      </c>
      <c r="M213">
        <f>IF(K213="","",IF(K213&gt;0,"Win",IF(K213&lt;0,"Loss","Breakeven")))</f>
        <v/>
      </c>
      <c r="S213" s="5" t="n"/>
      <c r="T213" s="5" t="n"/>
      <c r="U213">
        <f>IF(OR(S213="",T213=""),"",ROUND((T213-S213)*1440,0))</f>
        <v/>
      </c>
      <c r="V213">
        <f>IF($A213="","",COUNTIF($A$2:$A213,$A213))</f>
        <v/>
      </c>
    </row>
    <row r="214">
      <c r="A214" s="3" t="n"/>
      <c r="L214" s="4">
        <f>IF(OR(J214="",K214=""),"",IFERROR(K214/ABS(J214),""))</f>
        <v/>
      </c>
      <c r="M214">
        <f>IF(K214="","",IF(K214&gt;0,"Win",IF(K214&lt;0,"Loss","Breakeven")))</f>
        <v/>
      </c>
      <c r="S214" s="5" t="n"/>
      <c r="T214" s="5" t="n"/>
      <c r="U214">
        <f>IF(OR(S214="",T214=""),"",ROUND((T214-S214)*1440,0))</f>
        <v/>
      </c>
      <c r="V214">
        <f>IF($A214="","",COUNTIF($A$2:$A214,$A214))</f>
        <v/>
      </c>
    </row>
    <row r="215">
      <c r="A215" s="3" t="n"/>
      <c r="L215" s="4">
        <f>IF(OR(J215="",K215=""),"",IFERROR(K215/ABS(J215),""))</f>
        <v/>
      </c>
      <c r="M215">
        <f>IF(K215="","",IF(K215&gt;0,"Win",IF(K215&lt;0,"Loss","Breakeven")))</f>
        <v/>
      </c>
      <c r="S215" s="5" t="n"/>
      <c r="T215" s="5" t="n"/>
      <c r="U215">
        <f>IF(OR(S215="",T215=""),"",ROUND((T215-S215)*1440,0))</f>
        <v/>
      </c>
      <c r="V215">
        <f>IF($A215="","",COUNTIF($A$2:$A215,$A215))</f>
        <v/>
      </c>
    </row>
    <row r="216">
      <c r="A216" s="3" t="n"/>
      <c r="L216" s="4">
        <f>IF(OR(J216="",K216=""),"",IFERROR(K216/ABS(J216),""))</f>
        <v/>
      </c>
      <c r="M216">
        <f>IF(K216="","",IF(K216&gt;0,"Win",IF(K216&lt;0,"Loss","Breakeven")))</f>
        <v/>
      </c>
      <c r="S216" s="5" t="n"/>
      <c r="T216" s="5" t="n"/>
      <c r="U216">
        <f>IF(OR(S216="",T216=""),"",ROUND((T216-S216)*1440,0))</f>
        <v/>
      </c>
      <c r="V216">
        <f>IF($A216="","",COUNTIF($A$2:$A216,$A216))</f>
        <v/>
      </c>
    </row>
    <row r="217">
      <c r="A217" s="3" t="n"/>
      <c r="L217" s="4">
        <f>IF(OR(J217="",K217=""),"",IFERROR(K217/ABS(J217),""))</f>
        <v/>
      </c>
      <c r="M217">
        <f>IF(K217="","",IF(K217&gt;0,"Win",IF(K217&lt;0,"Loss","Breakeven")))</f>
        <v/>
      </c>
      <c r="S217" s="5" t="n"/>
      <c r="T217" s="5" t="n"/>
      <c r="U217">
        <f>IF(OR(S217="",T217=""),"",ROUND((T217-S217)*1440,0))</f>
        <v/>
      </c>
      <c r="V217">
        <f>IF($A217="","",COUNTIF($A$2:$A217,$A217))</f>
        <v/>
      </c>
    </row>
    <row r="218">
      <c r="A218" s="3" t="n"/>
      <c r="L218" s="4">
        <f>IF(OR(J218="",K218=""),"",IFERROR(K218/ABS(J218),""))</f>
        <v/>
      </c>
      <c r="M218">
        <f>IF(K218="","",IF(K218&gt;0,"Win",IF(K218&lt;0,"Loss","Breakeven")))</f>
        <v/>
      </c>
      <c r="S218" s="5" t="n"/>
      <c r="T218" s="5" t="n"/>
      <c r="U218">
        <f>IF(OR(S218="",T218=""),"",ROUND((T218-S218)*1440,0))</f>
        <v/>
      </c>
      <c r="V218">
        <f>IF($A218="","",COUNTIF($A$2:$A218,$A218))</f>
        <v/>
      </c>
    </row>
    <row r="219">
      <c r="A219" s="3" t="n"/>
      <c r="L219" s="4">
        <f>IF(OR(J219="",K219=""),"",IFERROR(K219/ABS(J219),""))</f>
        <v/>
      </c>
      <c r="M219">
        <f>IF(K219="","",IF(K219&gt;0,"Win",IF(K219&lt;0,"Loss","Breakeven")))</f>
        <v/>
      </c>
      <c r="S219" s="5" t="n"/>
      <c r="T219" s="5" t="n"/>
      <c r="U219">
        <f>IF(OR(S219="",T219=""),"",ROUND((T219-S219)*1440,0))</f>
        <v/>
      </c>
      <c r="V219">
        <f>IF($A219="","",COUNTIF($A$2:$A219,$A219))</f>
        <v/>
      </c>
    </row>
    <row r="220">
      <c r="A220" s="3" t="n"/>
      <c r="L220" s="4">
        <f>IF(OR(J220="",K220=""),"",IFERROR(K220/ABS(J220),""))</f>
        <v/>
      </c>
      <c r="M220">
        <f>IF(K220="","",IF(K220&gt;0,"Win",IF(K220&lt;0,"Loss","Breakeven")))</f>
        <v/>
      </c>
      <c r="S220" s="5" t="n"/>
      <c r="T220" s="5" t="n"/>
      <c r="U220">
        <f>IF(OR(S220="",T220=""),"",ROUND((T220-S220)*1440,0))</f>
        <v/>
      </c>
      <c r="V220">
        <f>IF($A220="","",COUNTIF($A$2:$A220,$A220))</f>
        <v/>
      </c>
    </row>
    <row r="221">
      <c r="A221" s="3" t="n"/>
      <c r="L221" s="4">
        <f>IF(OR(J221="",K221=""),"",IFERROR(K221/ABS(J221),""))</f>
        <v/>
      </c>
      <c r="M221">
        <f>IF(K221="","",IF(K221&gt;0,"Win",IF(K221&lt;0,"Loss","Breakeven")))</f>
        <v/>
      </c>
      <c r="S221" s="5" t="n"/>
      <c r="T221" s="5" t="n"/>
      <c r="U221">
        <f>IF(OR(S221="",T221=""),"",ROUND((T221-S221)*1440,0))</f>
        <v/>
      </c>
      <c r="V221">
        <f>IF($A221="","",COUNTIF($A$2:$A221,$A221))</f>
        <v/>
      </c>
    </row>
    <row r="222">
      <c r="A222" s="3" t="n"/>
      <c r="L222" s="4">
        <f>IF(OR(J222="",K222=""),"",IFERROR(K222/ABS(J222),""))</f>
        <v/>
      </c>
      <c r="M222">
        <f>IF(K222="","",IF(K222&gt;0,"Win",IF(K222&lt;0,"Loss","Breakeven")))</f>
        <v/>
      </c>
      <c r="S222" s="5" t="n"/>
      <c r="T222" s="5" t="n"/>
      <c r="U222">
        <f>IF(OR(S222="",T222=""),"",ROUND((T222-S222)*1440,0))</f>
        <v/>
      </c>
      <c r="V222">
        <f>IF($A222="","",COUNTIF($A$2:$A222,$A222))</f>
        <v/>
      </c>
    </row>
    <row r="223">
      <c r="A223" s="3" t="n"/>
      <c r="L223" s="4">
        <f>IF(OR(J223="",K223=""),"",IFERROR(K223/ABS(J223),""))</f>
        <v/>
      </c>
      <c r="M223">
        <f>IF(K223="","",IF(K223&gt;0,"Win",IF(K223&lt;0,"Loss","Breakeven")))</f>
        <v/>
      </c>
      <c r="S223" s="5" t="n"/>
      <c r="T223" s="5" t="n"/>
      <c r="U223">
        <f>IF(OR(S223="",T223=""),"",ROUND((T223-S223)*1440,0))</f>
        <v/>
      </c>
      <c r="V223">
        <f>IF($A223="","",COUNTIF($A$2:$A223,$A223))</f>
        <v/>
      </c>
    </row>
    <row r="224">
      <c r="A224" s="3" t="n"/>
      <c r="L224" s="4">
        <f>IF(OR(J224="",K224=""),"",IFERROR(K224/ABS(J224),""))</f>
        <v/>
      </c>
      <c r="M224">
        <f>IF(K224="","",IF(K224&gt;0,"Win",IF(K224&lt;0,"Loss","Breakeven")))</f>
        <v/>
      </c>
      <c r="S224" s="5" t="n"/>
      <c r="T224" s="5" t="n"/>
      <c r="U224">
        <f>IF(OR(S224="",T224=""),"",ROUND((T224-S224)*1440,0))</f>
        <v/>
      </c>
      <c r="V224">
        <f>IF($A224="","",COUNTIF($A$2:$A224,$A224))</f>
        <v/>
      </c>
    </row>
    <row r="225">
      <c r="A225" s="3" t="n"/>
      <c r="L225" s="4">
        <f>IF(OR(J225="",K225=""),"",IFERROR(K225/ABS(J225),""))</f>
        <v/>
      </c>
      <c r="M225">
        <f>IF(K225="","",IF(K225&gt;0,"Win",IF(K225&lt;0,"Loss","Breakeven")))</f>
        <v/>
      </c>
      <c r="S225" s="5" t="n"/>
      <c r="T225" s="5" t="n"/>
      <c r="U225">
        <f>IF(OR(S225="",T225=""),"",ROUND((T225-S225)*1440,0))</f>
        <v/>
      </c>
      <c r="V225">
        <f>IF($A225="","",COUNTIF($A$2:$A225,$A225))</f>
        <v/>
      </c>
    </row>
    <row r="226">
      <c r="A226" s="3" t="n"/>
      <c r="L226" s="4">
        <f>IF(OR(J226="",K226=""),"",IFERROR(K226/ABS(J226),""))</f>
        <v/>
      </c>
      <c r="M226">
        <f>IF(K226="","",IF(K226&gt;0,"Win",IF(K226&lt;0,"Loss","Breakeven")))</f>
        <v/>
      </c>
      <c r="S226" s="5" t="n"/>
      <c r="T226" s="5" t="n"/>
      <c r="U226">
        <f>IF(OR(S226="",T226=""),"",ROUND((T226-S226)*1440,0))</f>
        <v/>
      </c>
      <c r="V226">
        <f>IF($A226="","",COUNTIF($A$2:$A226,$A226))</f>
        <v/>
      </c>
    </row>
    <row r="227">
      <c r="A227" s="3" t="n"/>
      <c r="L227" s="4">
        <f>IF(OR(J227="",K227=""),"",IFERROR(K227/ABS(J227),""))</f>
        <v/>
      </c>
      <c r="M227">
        <f>IF(K227="","",IF(K227&gt;0,"Win",IF(K227&lt;0,"Loss","Breakeven")))</f>
        <v/>
      </c>
      <c r="S227" s="5" t="n"/>
      <c r="T227" s="5" t="n"/>
      <c r="U227">
        <f>IF(OR(S227="",T227=""),"",ROUND((T227-S227)*1440,0))</f>
        <v/>
      </c>
      <c r="V227">
        <f>IF($A227="","",COUNTIF($A$2:$A227,$A227))</f>
        <v/>
      </c>
    </row>
    <row r="228">
      <c r="A228" s="3" t="n"/>
      <c r="L228" s="4">
        <f>IF(OR(J228="",K228=""),"",IFERROR(K228/ABS(J228),""))</f>
        <v/>
      </c>
      <c r="M228">
        <f>IF(K228="","",IF(K228&gt;0,"Win",IF(K228&lt;0,"Loss","Breakeven")))</f>
        <v/>
      </c>
      <c r="S228" s="5" t="n"/>
      <c r="T228" s="5" t="n"/>
      <c r="U228">
        <f>IF(OR(S228="",T228=""),"",ROUND((T228-S228)*1440,0))</f>
        <v/>
      </c>
      <c r="V228">
        <f>IF($A228="","",COUNTIF($A$2:$A228,$A228))</f>
        <v/>
      </c>
    </row>
    <row r="229">
      <c r="A229" s="3" t="n"/>
      <c r="L229" s="4">
        <f>IF(OR(J229="",K229=""),"",IFERROR(K229/ABS(J229),""))</f>
        <v/>
      </c>
      <c r="M229">
        <f>IF(K229="","",IF(K229&gt;0,"Win",IF(K229&lt;0,"Loss","Breakeven")))</f>
        <v/>
      </c>
      <c r="S229" s="5" t="n"/>
      <c r="T229" s="5" t="n"/>
      <c r="U229">
        <f>IF(OR(S229="",T229=""),"",ROUND((T229-S229)*1440,0))</f>
        <v/>
      </c>
      <c r="V229">
        <f>IF($A229="","",COUNTIF($A$2:$A229,$A229))</f>
        <v/>
      </c>
    </row>
    <row r="230">
      <c r="A230" s="3" t="n"/>
      <c r="L230" s="4">
        <f>IF(OR(J230="",K230=""),"",IFERROR(K230/ABS(J230),""))</f>
        <v/>
      </c>
      <c r="M230">
        <f>IF(K230="","",IF(K230&gt;0,"Win",IF(K230&lt;0,"Loss","Breakeven")))</f>
        <v/>
      </c>
      <c r="S230" s="5" t="n"/>
      <c r="T230" s="5" t="n"/>
      <c r="U230">
        <f>IF(OR(S230="",T230=""),"",ROUND((T230-S230)*1440,0))</f>
        <v/>
      </c>
      <c r="V230">
        <f>IF($A230="","",COUNTIF($A$2:$A230,$A230))</f>
        <v/>
      </c>
    </row>
    <row r="231">
      <c r="A231" s="3" t="n"/>
      <c r="L231" s="4">
        <f>IF(OR(J231="",K231=""),"",IFERROR(K231/ABS(J231),""))</f>
        <v/>
      </c>
      <c r="M231">
        <f>IF(K231="","",IF(K231&gt;0,"Win",IF(K231&lt;0,"Loss","Breakeven")))</f>
        <v/>
      </c>
      <c r="S231" s="5" t="n"/>
      <c r="T231" s="5" t="n"/>
      <c r="U231">
        <f>IF(OR(S231="",T231=""),"",ROUND((T231-S231)*1440,0))</f>
        <v/>
      </c>
      <c r="V231">
        <f>IF($A231="","",COUNTIF($A$2:$A231,$A231))</f>
        <v/>
      </c>
    </row>
    <row r="232">
      <c r="A232" s="3" t="n"/>
      <c r="L232" s="4">
        <f>IF(OR(J232="",K232=""),"",IFERROR(K232/ABS(J232),""))</f>
        <v/>
      </c>
      <c r="M232">
        <f>IF(K232="","",IF(K232&gt;0,"Win",IF(K232&lt;0,"Loss","Breakeven")))</f>
        <v/>
      </c>
      <c r="S232" s="5" t="n"/>
      <c r="T232" s="5" t="n"/>
      <c r="U232">
        <f>IF(OR(S232="",T232=""),"",ROUND((T232-S232)*1440,0))</f>
        <v/>
      </c>
      <c r="V232">
        <f>IF($A232="","",COUNTIF($A$2:$A232,$A232))</f>
        <v/>
      </c>
    </row>
    <row r="233">
      <c r="A233" s="3" t="n"/>
      <c r="L233" s="4">
        <f>IF(OR(J233="",K233=""),"",IFERROR(K233/ABS(J233),""))</f>
        <v/>
      </c>
      <c r="M233">
        <f>IF(K233="","",IF(K233&gt;0,"Win",IF(K233&lt;0,"Loss","Breakeven")))</f>
        <v/>
      </c>
      <c r="S233" s="5" t="n"/>
      <c r="T233" s="5" t="n"/>
      <c r="U233">
        <f>IF(OR(S233="",T233=""),"",ROUND((T233-S233)*1440,0))</f>
        <v/>
      </c>
      <c r="V233">
        <f>IF($A233="","",COUNTIF($A$2:$A233,$A233))</f>
        <v/>
      </c>
    </row>
    <row r="234">
      <c r="A234" s="3" t="n"/>
      <c r="L234" s="4">
        <f>IF(OR(J234="",K234=""),"",IFERROR(K234/ABS(J234),""))</f>
        <v/>
      </c>
      <c r="M234">
        <f>IF(K234="","",IF(K234&gt;0,"Win",IF(K234&lt;0,"Loss","Breakeven")))</f>
        <v/>
      </c>
      <c r="S234" s="5" t="n"/>
      <c r="T234" s="5" t="n"/>
      <c r="U234">
        <f>IF(OR(S234="",T234=""),"",ROUND((T234-S234)*1440,0))</f>
        <v/>
      </c>
      <c r="V234">
        <f>IF($A234="","",COUNTIF($A$2:$A234,$A234))</f>
        <v/>
      </c>
    </row>
    <row r="235">
      <c r="A235" s="3" t="n"/>
      <c r="L235" s="4">
        <f>IF(OR(J235="",K235=""),"",IFERROR(K235/ABS(J235),""))</f>
        <v/>
      </c>
      <c r="M235">
        <f>IF(K235="","",IF(K235&gt;0,"Win",IF(K235&lt;0,"Loss","Breakeven")))</f>
        <v/>
      </c>
      <c r="S235" s="5" t="n"/>
      <c r="T235" s="5" t="n"/>
      <c r="U235">
        <f>IF(OR(S235="",T235=""),"",ROUND((T235-S235)*1440,0))</f>
        <v/>
      </c>
      <c r="V235">
        <f>IF($A235="","",COUNTIF($A$2:$A235,$A235))</f>
        <v/>
      </c>
    </row>
    <row r="236">
      <c r="A236" s="3" t="n"/>
      <c r="L236" s="4">
        <f>IF(OR(J236="",K236=""),"",IFERROR(K236/ABS(J236),""))</f>
        <v/>
      </c>
      <c r="M236">
        <f>IF(K236="","",IF(K236&gt;0,"Win",IF(K236&lt;0,"Loss","Breakeven")))</f>
        <v/>
      </c>
      <c r="S236" s="5" t="n"/>
      <c r="T236" s="5" t="n"/>
      <c r="U236">
        <f>IF(OR(S236="",T236=""),"",ROUND((T236-S236)*1440,0))</f>
        <v/>
      </c>
      <c r="V236">
        <f>IF($A236="","",COUNTIF($A$2:$A236,$A236))</f>
        <v/>
      </c>
    </row>
    <row r="237">
      <c r="A237" s="3" t="n"/>
      <c r="L237" s="4">
        <f>IF(OR(J237="",K237=""),"",IFERROR(K237/ABS(J237),""))</f>
        <v/>
      </c>
      <c r="M237">
        <f>IF(K237="","",IF(K237&gt;0,"Win",IF(K237&lt;0,"Loss","Breakeven")))</f>
        <v/>
      </c>
      <c r="S237" s="5" t="n"/>
      <c r="T237" s="5" t="n"/>
      <c r="U237">
        <f>IF(OR(S237="",T237=""),"",ROUND((T237-S237)*1440,0))</f>
        <v/>
      </c>
      <c r="V237">
        <f>IF($A237="","",COUNTIF($A$2:$A237,$A237))</f>
        <v/>
      </c>
    </row>
    <row r="238">
      <c r="A238" s="3" t="n"/>
      <c r="L238" s="4">
        <f>IF(OR(J238="",K238=""),"",IFERROR(K238/ABS(J238),""))</f>
        <v/>
      </c>
      <c r="M238">
        <f>IF(K238="","",IF(K238&gt;0,"Win",IF(K238&lt;0,"Loss","Breakeven")))</f>
        <v/>
      </c>
      <c r="S238" s="5" t="n"/>
      <c r="T238" s="5" t="n"/>
      <c r="U238">
        <f>IF(OR(S238="",T238=""),"",ROUND((T238-S238)*1440,0))</f>
        <v/>
      </c>
      <c r="V238">
        <f>IF($A238="","",COUNTIF($A$2:$A238,$A238))</f>
        <v/>
      </c>
    </row>
    <row r="239">
      <c r="A239" s="3" t="n"/>
      <c r="L239" s="4">
        <f>IF(OR(J239="",K239=""),"",IFERROR(K239/ABS(J239),""))</f>
        <v/>
      </c>
      <c r="M239">
        <f>IF(K239="","",IF(K239&gt;0,"Win",IF(K239&lt;0,"Loss","Breakeven")))</f>
        <v/>
      </c>
      <c r="S239" s="5" t="n"/>
      <c r="T239" s="5" t="n"/>
      <c r="U239">
        <f>IF(OR(S239="",T239=""),"",ROUND((T239-S239)*1440,0))</f>
        <v/>
      </c>
      <c r="V239">
        <f>IF($A239="","",COUNTIF($A$2:$A239,$A239))</f>
        <v/>
      </c>
    </row>
    <row r="240">
      <c r="A240" s="3" t="n"/>
      <c r="L240" s="4">
        <f>IF(OR(J240="",K240=""),"",IFERROR(K240/ABS(J240),""))</f>
        <v/>
      </c>
      <c r="M240">
        <f>IF(K240="","",IF(K240&gt;0,"Win",IF(K240&lt;0,"Loss","Breakeven")))</f>
        <v/>
      </c>
      <c r="S240" s="5" t="n"/>
      <c r="T240" s="5" t="n"/>
      <c r="U240">
        <f>IF(OR(S240="",T240=""),"",ROUND((T240-S240)*1440,0))</f>
        <v/>
      </c>
      <c r="V240">
        <f>IF($A240="","",COUNTIF($A$2:$A240,$A240))</f>
        <v/>
      </c>
    </row>
    <row r="241">
      <c r="A241" s="3" t="n"/>
      <c r="L241" s="4">
        <f>IF(OR(J241="",K241=""),"",IFERROR(K241/ABS(J241),""))</f>
        <v/>
      </c>
      <c r="M241">
        <f>IF(K241="","",IF(K241&gt;0,"Win",IF(K241&lt;0,"Loss","Breakeven")))</f>
        <v/>
      </c>
      <c r="S241" s="5" t="n"/>
      <c r="T241" s="5" t="n"/>
      <c r="U241">
        <f>IF(OR(S241="",T241=""),"",ROUND((T241-S241)*1440,0))</f>
        <v/>
      </c>
      <c r="V241">
        <f>IF($A241="","",COUNTIF($A$2:$A241,$A241))</f>
        <v/>
      </c>
    </row>
    <row r="242">
      <c r="A242" s="3" t="n"/>
      <c r="L242" s="4">
        <f>IF(OR(J242="",K242=""),"",IFERROR(K242/ABS(J242),""))</f>
        <v/>
      </c>
      <c r="M242">
        <f>IF(K242="","",IF(K242&gt;0,"Win",IF(K242&lt;0,"Loss","Breakeven")))</f>
        <v/>
      </c>
      <c r="S242" s="5" t="n"/>
      <c r="T242" s="5" t="n"/>
      <c r="U242">
        <f>IF(OR(S242="",T242=""),"",ROUND((T242-S242)*1440,0))</f>
        <v/>
      </c>
      <c r="V242">
        <f>IF($A242="","",COUNTIF($A$2:$A242,$A242))</f>
        <v/>
      </c>
    </row>
    <row r="243">
      <c r="A243" s="3" t="n"/>
      <c r="L243" s="4">
        <f>IF(OR(J243="",K243=""),"",IFERROR(K243/ABS(J243),""))</f>
        <v/>
      </c>
      <c r="M243">
        <f>IF(K243="","",IF(K243&gt;0,"Win",IF(K243&lt;0,"Loss","Breakeven")))</f>
        <v/>
      </c>
      <c r="S243" s="5" t="n"/>
      <c r="T243" s="5" t="n"/>
      <c r="U243">
        <f>IF(OR(S243="",T243=""),"",ROUND((T243-S243)*1440,0))</f>
        <v/>
      </c>
      <c r="V243">
        <f>IF($A243="","",COUNTIF($A$2:$A243,$A243))</f>
        <v/>
      </c>
    </row>
    <row r="244">
      <c r="A244" s="3" t="n"/>
      <c r="L244" s="4">
        <f>IF(OR(J244="",K244=""),"",IFERROR(K244/ABS(J244),""))</f>
        <v/>
      </c>
      <c r="M244">
        <f>IF(K244="","",IF(K244&gt;0,"Win",IF(K244&lt;0,"Loss","Breakeven")))</f>
        <v/>
      </c>
      <c r="S244" s="5" t="n"/>
      <c r="T244" s="5" t="n"/>
      <c r="U244">
        <f>IF(OR(S244="",T244=""),"",ROUND((T244-S244)*1440,0))</f>
        <v/>
      </c>
      <c r="V244">
        <f>IF($A244="","",COUNTIF($A$2:$A244,$A244))</f>
        <v/>
      </c>
    </row>
    <row r="245">
      <c r="A245" s="3" t="n"/>
      <c r="L245" s="4">
        <f>IF(OR(J245="",K245=""),"",IFERROR(K245/ABS(J245),""))</f>
        <v/>
      </c>
      <c r="M245">
        <f>IF(K245="","",IF(K245&gt;0,"Win",IF(K245&lt;0,"Loss","Breakeven")))</f>
        <v/>
      </c>
      <c r="S245" s="5" t="n"/>
      <c r="T245" s="5" t="n"/>
      <c r="U245">
        <f>IF(OR(S245="",T245=""),"",ROUND((T245-S245)*1440,0))</f>
        <v/>
      </c>
      <c r="V245">
        <f>IF($A245="","",COUNTIF($A$2:$A245,$A245))</f>
        <v/>
      </c>
    </row>
    <row r="246">
      <c r="A246" s="3" t="n"/>
      <c r="L246" s="4">
        <f>IF(OR(J246="",K246=""),"",IFERROR(K246/ABS(J246),""))</f>
        <v/>
      </c>
      <c r="M246">
        <f>IF(K246="","",IF(K246&gt;0,"Win",IF(K246&lt;0,"Loss","Breakeven")))</f>
        <v/>
      </c>
      <c r="S246" s="5" t="n"/>
      <c r="T246" s="5" t="n"/>
      <c r="U246">
        <f>IF(OR(S246="",T246=""),"",ROUND((T246-S246)*1440,0))</f>
        <v/>
      </c>
      <c r="V246">
        <f>IF($A246="","",COUNTIF($A$2:$A246,$A246))</f>
        <v/>
      </c>
    </row>
    <row r="247">
      <c r="A247" s="3" t="n"/>
      <c r="L247" s="4">
        <f>IF(OR(J247="",K247=""),"",IFERROR(K247/ABS(J247),""))</f>
        <v/>
      </c>
      <c r="M247">
        <f>IF(K247="","",IF(K247&gt;0,"Win",IF(K247&lt;0,"Loss","Breakeven")))</f>
        <v/>
      </c>
      <c r="S247" s="5" t="n"/>
      <c r="T247" s="5" t="n"/>
      <c r="U247">
        <f>IF(OR(S247="",T247=""),"",ROUND((T247-S247)*1440,0))</f>
        <v/>
      </c>
      <c r="V247">
        <f>IF($A247="","",COUNTIF($A$2:$A247,$A247))</f>
        <v/>
      </c>
    </row>
    <row r="248">
      <c r="A248" s="3" t="n"/>
      <c r="L248" s="4">
        <f>IF(OR(J248="",K248=""),"",IFERROR(K248/ABS(J248),""))</f>
        <v/>
      </c>
      <c r="M248">
        <f>IF(K248="","",IF(K248&gt;0,"Win",IF(K248&lt;0,"Loss","Breakeven")))</f>
        <v/>
      </c>
      <c r="S248" s="5" t="n"/>
      <c r="T248" s="5" t="n"/>
      <c r="U248">
        <f>IF(OR(S248="",T248=""),"",ROUND((T248-S248)*1440,0))</f>
        <v/>
      </c>
      <c r="V248">
        <f>IF($A248="","",COUNTIF($A$2:$A248,$A248))</f>
        <v/>
      </c>
    </row>
    <row r="249">
      <c r="A249" s="3" t="n"/>
      <c r="L249" s="4">
        <f>IF(OR(J249="",K249=""),"",IFERROR(K249/ABS(J249),""))</f>
        <v/>
      </c>
      <c r="M249">
        <f>IF(K249="","",IF(K249&gt;0,"Win",IF(K249&lt;0,"Loss","Breakeven")))</f>
        <v/>
      </c>
      <c r="S249" s="5" t="n"/>
      <c r="T249" s="5" t="n"/>
      <c r="U249">
        <f>IF(OR(S249="",T249=""),"",ROUND((T249-S249)*1440,0))</f>
        <v/>
      </c>
      <c r="V249">
        <f>IF($A249="","",COUNTIF($A$2:$A249,$A249))</f>
        <v/>
      </c>
    </row>
    <row r="250">
      <c r="A250" s="3" t="n"/>
      <c r="L250" s="4">
        <f>IF(OR(J250="",K250=""),"",IFERROR(K250/ABS(J250),""))</f>
        <v/>
      </c>
      <c r="M250">
        <f>IF(K250="","",IF(K250&gt;0,"Win",IF(K250&lt;0,"Loss","Breakeven")))</f>
        <v/>
      </c>
      <c r="S250" s="5" t="n"/>
      <c r="T250" s="5" t="n"/>
      <c r="U250">
        <f>IF(OR(S250="",T250=""),"",ROUND((T250-S250)*1440,0))</f>
        <v/>
      </c>
      <c r="V250">
        <f>IF($A250="","",COUNTIF($A$2:$A250,$A250))</f>
        <v/>
      </c>
    </row>
    <row r="251">
      <c r="A251" s="3" t="n"/>
      <c r="L251" s="4">
        <f>IF(OR(J251="",K251=""),"",IFERROR(K251/ABS(J251),""))</f>
        <v/>
      </c>
      <c r="M251">
        <f>IF(K251="","",IF(K251&gt;0,"Win",IF(K251&lt;0,"Loss","Breakeven")))</f>
        <v/>
      </c>
      <c r="S251" s="5" t="n"/>
      <c r="T251" s="5" t="n"/>
      <c r="U251">
        <f>IF(OR(S251="",T251=""),"",ROUND((T251-S251)*1440,0))</f>
        <v/>
      </c>
      <c r="V251">
        <f>IF($A251="","",COUNTIF($A$2:$A251,$A251))</f>
        <v/>
      </c>
    </row>
    <row r="252">
      <c r="A252" s="3" t="n"/>
      <c r="L252" s="4">
        <f>IF(OR(J252="",K252=""),"",IFERROR(K252/ABS(J252),""))</f>
        <v/>
      </c>
      <c r="M252">
        <f>IF(K252="","",IF(K252&gt;0,"Win",IF(K252&lt;0,"Loss","Breakeven")))</f>
        <v/>
      </c>
      <c r="S252" s="5" t="n"/>
      <c r="T252" s="5" t="n"/>
      <c r="U252">
        <f>IF(OR(S252="",T252=""),"",ROUND((T252-S252)*1440,0))</f>
        <v/>
      </c>
      <c r="V252">
        <f>IF($A252="","",COUNTIF($A$2:$A252,$A252))</f>
        <v/>
      </c>
    </row>
    <row r="253">
      <c r="A253" s="3" t="n"/>
      <c r="L253" s="4">
        <f>IF(OR(J253="",K253=""),"",IFERROR(K253/ABS(J253),""))</f>
        <v/>
      </c>
      <c r="M253">
        <f>IF(K253="","",IF(K253&gt;0,"Win",IF(K253&lt;0,"Loss","Breakeven")))</f>
        <v/>
      </c>
      <c r="S253" s="5" t="n"/>
      <c r="T253" s="5" t="n"/>
      <c r="U253">
        <f>IF(OR(S253="",T253=""),"",ROUND((T253-S253)*1440,0))</f>
        <v/>
      </c>
      <c r="V253">
        <f>IF($A253="","",COUNTIF($A$2:$A253,$A253))</f>
        <v/>
      </c>
    </row>
    <row r="254">
      <c r="A254" s="3" t="n"/>
      <c r="L254" s="4">
        <f>IF(OR(J254="",K254=""),"",IFERROR(K254/ABS(J254),""))</f>
        <v/>
      </c>
      <c r="M254">
        <f>IF(K254="","",IF(K254&gt;0,"Win",IF(K254&lt;0,"Loss","Breakeven")))</f>
        <v/>
      </c>
      <c r="S254" s="5" t="n"/>
      <c r="T254" s="5" t="n"/>
      <c r="U254">
        <f>IF(OR(S254="",T254=""),"",ROUND((T254-S254)*1440,0))</f>
        <v/>
      </c>
      <c r="V254">
        <f>IF($A254="","",COUNTIF($A$2:$A254,$A254))</f>
        <v/>
      </c>
    </row>
    <row r="255">
      <c r="A255" s="3" t="n"/>
      <c r="L255" s="4">
        <f>IF(OR(J255="",K255=""),"",IFERROR(K255/ABS(J255),""))</f>
        <v/>
      </c>
      <c r="M255">
        <f>IF(K255="","",IF(K255&gt;0,"Win",IF(K255&lt;0,"Loss","Breakeven")))</f>
        <v/>
      </c>
      <c r="S255" s="5" t="n"/>
      <c r="T255" s="5" t="n"/>
      <c r="U255">
        <f>IF(OR(S255="",T255=""),"",ROUND((T255-S255)*1440,0))</f>
        <v/>
      </c>
      <c r="V255">
        <f>IF($A255="","",COUNTIF($A$2:$A255,$A255))</f>
        <v/>
      </c>
    </row>
    <row r="256">
      <c r="A256" s="3" t="n"/>
      <c r="L256" s="4">
        <f>IF(OR(J256="",K256=""),"",IFERROR(K256/ABS(J256),""))</f>
        <v/>
      </c>
      <c r="M256">
        <f>IF(K256="","",IF(K256&gt;0,"Win",IF(K256&lt;0,"Loss","Breakeven")))</f>
        <v/>
      </c>
      <c r="S256" s="5" t="n"/>
      <c r="T256" s="5" t="n"/>
      <c r="U256">
        <f>IF(OR(S256="",T256=""),"",ROUND((T256-S256)*1440,0))</f>
        <v/>
      </c>
      <c r="V256">
        <f>IF($A256="","",COUNTIF($A$2:$A256,$A256))</f>
        <v/>
      </c>
    </row>
    <row r="257">
      <c r="A257" s="3" t="n"/>
      <c r="L257" s="4">
        <f>IF(OR(J257="",K257=""),"",IFERROR(K257/ABS(J257),""))</f>
        <v/>
      </c>
      <c r="M257">
        <f>IF(K257="","",IF(K257&gt;0,"Win",IF(K257&lt;0,"Loss","Breakeven")))</f>
        <v/>
      </c>
      <c r="S257" s="5" t="n"/>
      <c r="T257" s="5" t="n"/>
      <c r="U257">
        <f>IF(OR(S257="",T257=""),"",ROUND((T257-S257)*1440,0))</f>
        <v/>
      </c>
      <c r="V257">
        <f>IF($A257="","",COUNTIF($A$2:$A257,$A257))</f>
        <v/>
      </c>
    </row>
    <row r="258">
      <c r="A258" s="3" t="n"/>
      <c r="L258" s="4">
        <f>IF(OR(J258="",K258=""),"",IFERROR(K258/ABS(J258),""))</f>
        <v/>
      </c>
      <c r="M258">
        <f>IF(K258="","",IF(K258&gt;0,"Win",IF(K258&lt;0,"Loss","Breakeven")))</f>
        <v/>
      </c>
      <c r="S258" s="5" t="n"/>
      <c r="T258" s="5" t="n"/>
      <c r="U258">
        <f>IF(OR(S258="",T258=""),"",ROUND((T258-S258)*1440,0))</f>
        <v/>
      </c>
      <c r="V258">
        <f>IF($A258="","",COUNTIF($A$2:$A258,$A258))</f>
        <v/>
      </c>
    </row>
    <row r="259">
      <c r="A259" s="3" t="n"/>
      <c r="L259" s="4">
        <f>IF(OR(J259="",K259=""),"",IFERROR(K259/ABS(J259),""))</f>
        <v/>
      </c>
      <c r="M259">
        <f>IF(K259="","",IF(K259&gt;0,"Win",IF(K259&lt;0,"Loss","Breakeven")))</f>
        <v/>
      </c>
      <c r="S259" s="5" t="n"/>
      <c r="T259" s="5" t="n"/>
      <c r="U259">
        <f>IF(OR(S259="",T259=""),"",ROUND((T259-S259)*1440,0))</f>
        <v/>
      </c>
      <c r="V259">
        <f>IF($A259="","",COUNTIF($A$2:$A259,$A259))</f>
        <v/>
      </c>
    </row>
    <row r="260">
      <c r="A260" s="3" t="n"/>
      <c r="L260" s="4">
        <f>IF(OR(J260="",K260=""),"",IFERROR(K260/ABS(J260),""))</f>
        <v/>
      </c>
      <c r="M260">
        <f>IF(K260="","",IF(K260&gt;0,"Win",IF(K260&lt;0,"Loss","Breakeven")))</f>
        <v/>
      </c>
      <c r="S260" s="5" t="n"/>
      <c r="T260" s="5" t="n"/>
      <c r="U260">
        <f>IF(OR(S260="",T260=""),"",ROUND((T260-S260)*1440,0))</f>
        <v/>
      </c>
      <c r="V260">
        <f>IF($A260="","",COUNTIF($A$2:$A260,$A260))</f>
        <v/>
      </c>
    </row>
    <row r="261">
      <c r="A261" s="3" t="n"/>
      <c r="L261" s="4">
        <f>IF(OR(J261="",K261=""),"",IFERROR(K261/ABS(J261),""))</f>
        <v/>
      </c>
      <c r="M261">
        <f>IF(K261="","",IF(K261&gt;0,"Win",IF(K261&lt;0,"Loss","Breakeven")))</f>
        <v/>
      </c>
      <c r="S261" s="5" t="n"/>
      <c r="T261" s="5" t="n"/>
      <c r="U261">
        <f>IF(OR(S261="",T261=""),"",ROUND((T261-S261)*1440,0))</f>
        <v/>
      </c>
      <c r="V261">
        <f>IF($A261="","",COUNTIF($A$2:$A261,$A261))</f>
        <v/>
      </c>
    </row>
    <row r="262">
      <c r="A262" s="3" t="n"/>
      <c r="L262" s="4">
        <f>IF(OR(J262="",K262=""),"",IFERROR(K262/ABS(J262),""))</f>
        <v/>
      </c>
      <c r="M262">
        <f>IF(K262="","",IF(K262&gt;0,"Win",IF(K262&lt;0,"Loss","Breakeven")))</f>
        <v/>
      </c>
      <c r="S262" s="5" t="n"/>
      <c r="T262" s="5" t="n"/>
      <c r="U262">
        <f>IF(OR(S262="",T262=""),"",ROUND((T262-S262)*1440,0))</f>
        <v/>
      </c>
      <c r="V262">
        <f>IF($A262="","",COUNTIF($A$2:$A262,$A262))</f>
        <v/>
      </c>
    </row>
    <row r="263">
      <c r="A263" s="3" t="n"/>
      <c r="L263" s="4">
        <f>IF(OR(J263="",K263=""),"",IFERROR(K263/ABS(J263),""))</f>
        <v/>
      </c>
      <c r="M263">
        <f>IF(K263="","",IF(K263&gt;0,"Win",IF(K263&lt;0,"Loss","Breakeven")))</f>
        <v/>
      </c>
      <c r="S263" s="5" t="n"/>
      <c r="T263" s="5" t="n"/>
      <c r="U263">
        <f>IF(OR(S263="",T263=""),"",ROUND((T263-S263)*1440,0))</f>
        <v/>
      </c>
      <c r="V263">
        <f>IF($A263="","",COUNTIF($A$2:$A263,$A263))</f>
        <v/>
      </c>
    </row>
    <row r="264">
      <c r="A264" s="3" t="n"/>
      <c r="L264" s="4">
        <f>IF(OR(J264="",K264=""),"",IFERROR(K264/ABS(J264),""))</f>
        <v/>
      </c>
      <c r="M264">
        <f>IF(K264="","",IF(K264&gt;0,"Win",IF(K264&lt;0,"Loss","Breakeven")))</f>
        <v/>
      </c>
      <c r="S264" s="5" t="n"/>
      <c r="T264" s="5" t="n"/>
      <c r="U264">
        <f>IF(OR(S264="",T264=""),"",ROUND((T264-S264)*1440,0))</f>
        <v/>
      </c>
      <c r="V264">
        <f>IF($A264="","",COUNTIF($A$2:$A264,$A264))</f>
        <v/>
      </c>
    </row>
    <row r="265">
      <c r="A265" s="3" t="n"/>
      <c r="L265" s="4">
        <f>IF(OR(J265="",K265=""),"",IFERROR(K265/ABS(J265),""))</f>
        <v/>
      </c>
      <c r="M265">
        <f>IF(K265="","",IF(K265&gt;0,"Win",IF(K265&lt;0,"Loss","Breakeven")))</f>
        <v/>
      </c>
      <c r="S265" s="5" t="n"/>
      <c r="T265" s="5" t="n"/>
      <c r="U265">
        <f>IF(OR(S265="",T265=""),"",ROUND((T265-S265)*1440,0))</f>
        <v/>
      </c>
      <c r="V265">
        <f>IF($A265="","",COUNTIF($A$2:$A265,$A265))</f>
        <v/>
      </c>
    </row>
    <row r="266">
      <c r="A266" s="3" t="n"/>
      <c r="L266" s="4">
        <f>IF(OR(J266="",K266=""),"",IFERROR(K266/ABS(J266),""))</f>
        <v/>
      </c>
      <c r="M266">
        <f>IF(K266="","",IF(K266&gt;0,"Win",IF(K266&lt;0,"Loss","Breakeven")))</f>
        <v/>
      </c>
      <c r="S266" s="5" t="n"/>
      <c r="T266" s="5" t="n"/>
      <c r="U266">
        <f>IF(OR(S266="",T266=""),"",ROUND((T266-S266)*1440,0))</f>
        <v/>
      </c>
      <c r="V266">
        <f>IF($A266="","",COUNTIF($A$2:$A266,$A266))</f>
        <v/>
      </c>
    </row>
    <row r="267">
      <c r="A267" s="3" t="n"/>
      <c r="L267" s="4">
        <f>IF(OR(J267="",K267=""),"",IFERROR(K267/ABS(J267),""))</f>
        <v/>
      </c>
      <c r="M267">
        <f>IF(K267="","",IF(K267&gt;0,"Win",IF(K267&lt;0,"Loss","Breakeven")))</f>
        <v/>
      </c>
      <c r="S267" s="5" t="n"/>
      <c r="T267" s="5" t="n"/>
      <c r="U267">
        <f>IF(OR(S267="",T267=""),"",ROUND((T267-S267)*1440,0))</f>
        <v/>
      </c>
      <c r="V267">
        <f>IF($A267="","",COUNTIF($A$2:$A267,$A267))</f>
        <v/>
      </c>
    </row>
    <row r="268">
      <c r="A268" s="3" t="n"/>
      <c r="L268" s="4">
        <f>IF(OR(J268="",K268=""),"",IFERROR(K268/ABS(J268),""))</f>
        <v/>
      </c>
      <c r="M268">
        <f>IF(K268="","",IF(K268&gt;0,"Win",IF(K268&lt;0,"Loss","Breakeven")))</f>
        <v/>
      </c>
      <c r="S268" s="5" t="n"/>
      <c r="T268" s="5" t="n"/>
      <c r="U268">
        <f>IF(OR(S268="",T268=""),"",ROUND((T268-S268)*1440,0))</f>
        <v/>
      </c>
      <c r="V268">
        <f>IF($A268="","",COUNTIF($A$2:$A268,$A268))</f>
        <v/>
      </c>
    </row>
    <row r="269">
      <c r="A269" s="3" t="n"/>
      <c r="L269" s="4">
        <f>IF(OR(J269="",K269=""),"",IFERROR(K269/ABS(J269),""))</f>
        <v/>
      </c>
      <c r="M269">
        <f>IF(K269="","",IF(K269&gt;0,"Win",IF(K269&lt;0,"Loss","Breakeven")))</f>
        <v/>
      </c>
      <c r="S269" s="5" t="n"/>
      <c r="T269" s="5" t="n"/>
      <c r="U269">
        <f>IF(OR(S269="",T269=""),"",ROUND((T269-S269)*1440,0))</f>
        <v/>
      </c>
      <c r="V269">
        <f>IF($A269="","",COUNTIF($A$2:$A269,$A269))</f>
        <v/>
      </c>
    </row>
    <row r="270">
      <c r="A270" s="3" t="n"/>
      <c r="L270" s="4">
        <f>IF(OR(J270="",K270=""),"",IFERROR(K270/ABS(J270),""))</f>
        <v/>
      </c>
      <c r="M270">
        <f>IF(K270="","",IF(K270&gt;0,"Win",IF(K270&lt;0,"Loss","Breakeven")))</f>
        <v/>
      </c>
      <c r="S270" s="5" t="n"/>
      <c r="T270" s="5" t="n"/>
      <c r="U270">
        <f>IF(OR(S270="",T270=""),"",ROUND((T270-S270)*1440,0))</f>
        <v/>
      </c>
      <c r="V270">
        <f>IF($A270="","",COUNTIF($A$2:$A270,$A270))</f>
        <v/>
      </c>
    </row>
    <row r="271">
      <c r="A271" s="3" t="n"/>
      <c r="L271" s="4">
        <f>IF(OR(J271="",K271=""),"",IFERROR(K271/ABS(J271),""))</f>
        <v/>
      </c>
      <c r="M271">
        <f>IF(K271="","",IF(K271&gt;0,"Win",IF(K271&lt;0,"Loss","Breakeven")))</f>
        <v/>
      </c>
      <c r="S271" s="5" t="n"/>
      <c r="T271" s="5" t="n"/>
      <c r="U271">
        <f>IF(OR(S271="",T271=""),"",ROUND((T271-S271)*1440,0))</f>
        <v/>
      </c>
      <c r="V271">
        <f>IF($A271="","",COUNTIF($A$2:$A271,$A271))</f>
        <v/>
      </c>
    </row>
    <row r="272">
      <c r="A272" s="3" t="n"/>
      <c r="L272" s="4">
        <f>IF(OR(J272="",K272=""),"",IFERROR(K272/ABS(J272),""))</f>
        <v/>
      </c>
      <c r="M272">
        <f>IF(K272="","",IF(K272&gt;0,"Win",IF(K272&lt;0,"Loss","Breakeven")))</f>
        <v/>
      </c>
      <c r="S272" s="5" t="n"/>
      <c r="T272" s="5" t="n"/>
      <c r="U272">
        <f>IF(OR(S272="",T272=""),"",ROUND((T272-S272)*1440,0))</f>
        <v/>
      </c>
      <c r="V272">
        <f>IF($A272="","",COUNTIF($A$2:$A272,$A272))</f>
        <v/>
      </c>
    </row>
    <row r="273">
      <c r="A273" s="3" t="n"/>
      <c r="L273" s="4">
        <f>IF(OR(J273="",K273=""),"",IFERROR(K273/ABS(J273),""))</f>
        <v/>
      </c>
      <c r="M273">
        <f>IF(K273="","",IF(K273&gt;0,"Win",IF(K273&lt;0,"Loss","Breakeven")))</f>
        <v/>
      </c>
      <c r="S273" s="5" t="n"/>
      <c r="T273" s="5" t="n"/>
      <c r="U273">
        <f>IF(OR(S273="",T273=""),"",ROUND((T273-S273)*1440,0))</f>
        <v/>
      </c>
      <c r="V273">
        <f>IF($A273="","",COUNTIF($A$2:$A273,$A273))</f>
        <v/>
      </c>
    </row>
    <row r="274">
      <c r="A274" s="3" t="n"/>
      <c r="L274" s="4">
        <f>IF(OR(J274="",K274=""),"",IFERROR(K274/ABS(J274),""))</f>
        <v/>
      </c>
      <c r="M274">
        <f>IF(K274="","",IF(K274&gt;0,"Win",IF(K274&lt;0,"Loss","Breakeven")))</f>
        <v/>
      </c>
      <c r="S274" s="5" t="n"/>
      <c r="T274" s="5" t="n"/>
      <c r="U274">
        <f>IF(OR(S274="",T274=""),"",ROUND((T274-S274)*1440,0))</f>
        <v/>
      </c>
      <c r="V274">
        <f>IF($A274="","",COUNTIF($A$2:$A274,$A274))</f>
        <v/>
      </c>
    </row>
    <row r="275">
      <c r="A275" s="3" t="n"/>
      <c r="L275" s="4">
        <f>IF(OR(J275="",K275=""),"",IFERROR(K275/ABS(J275),""))</f>
        <v/>
      </c>
      <c r="M275">
        <f>IF(K275="","",IF(K275&gt;0,"Win",IF(K275&lt;0,"Loss","Breakeven")))</f>
        <v/>
      </c>
      <c r="S275" s="5" t="n"/>
      <c r="T275" s="5" t="n"/>
      <c r="U275">
        <f>IF(OR(S275="",T275=""),"",ROUND((T275-S275)*1440,0))</f>
        <v/>
      </c>
      <c r="V275">
        <f>IF($A275="","",COUNTIF($A$2:$A275,$A275))</f>
        <v/>
      </c>
    </row>
    <row r="276">
      <c r="A276" s="3" t="n"/>
      <c r="L276" s="4">
        <f>IF(OR(J276="",K276=""),"",IFERROR(K276/ABS(J276),""))</f>
        <v/>
      </c>
      <c r="M276">
        <f>IF(K276="","",IF(K276&gt;0,"Win",IF(K276&lt;0,"Loss","Breakeven")))</f>
        <v/>
      </c>
      <c r="S276" s="5" t="n"/>
      <c r="T276" s="5" t="n"/>
      <c r="U276">
        <f>IF(OR(S276="",T276=""),"",ROUND((T276-S276)*1440,0))</f>
        <v/>
      </c>
      <c r="V276">
        <f>IF($A276="","",COUNTIF($A$2:$A276,$A276))</f>
        <v/>
      </c>
    </row>
    <row r="277">
      <c r="A277" s="3" t="n"/>
      <c r="L277" s="4">
        <f>IF(OR(J277="",K277=""),"",IFERROR(K277/ABS(J277),""))</f>
        <v/>
      </c>
      <c r="M277">
        <f>IF(K277="","",IF(K277&gt;0,"Win",IF(K277&lt;0,"Loss","Breakeven")))</f>
        <v/>
      </c>
      <c r="S277" s="5" t="n"/>
      <c r="T277" s="5" t="n"/>
      <c r="U277">
        <f>IF(OR(S277="",T277=""),"",ROUND((T277-S277)*1440,0))</f>
        <v/>
      </c>
      <c r="V277">
        <f>IF($A277="","",COUNTIF($A$2:$A277,$A277))</f>
        <v/>
      </c>
    </row>
    <row r="278">
      <c r="A278" s="3" t="n"/>
      <c r="L278" s="4">
        <f>IF(OR(J278="",K278=""),"",IFERROR(K278/ABS(J278),""))</f>
        <v/>
      </c>
      <c r="M278">
        <f>IF(K278="","",IF(K278&gt;0,"Win",IF(K278&lt;0,"Loss","Breakeven")))</f>
        <v/>
      </c>
      <c r="S278" s="5" t="n"/>
      <c r="T278" s="5" t="n"/>
      <c r="U278">
        <f>IF(OR(S278="",T278=""),"",ROUND((T278-S278)*1440,0))</f>
        <v/>
      </c>
      <c r="V278">
        <f>IF($A278="","",COUNTIF($A$2:$A278,$A278))</f>
        <v/>
      </c>
    </row>
    <row r="279">
      <c r="A279" s="3" t="n"/>
      <c r="L279" s="4">
        <f>IF(OR(J279="",K279=""),"",IFERROR(K279/ABS(J279),""))</f>
        <v/>
      </c>
      <c r="M279">
        <f>IF(K279="","",IF(K279&gt;0,"Win",IF(K279&lt;0,"Loss","Breakeven")))</f>
        <v/>
      </c>
      <c r="S279" s="5" t="n"/>
      <c r="T279" s="5" t="n"/>
      <c r="U279">
        <f>IF(OR(S279="",T279=""),"",ROUND((T279-S279)*1440,0))</f>
        <v/>
      </c>
      <c r="V279">
        <f>IF($A279="","",COUNTIF($A$2:$A279,$A279))</f>
        <v/>
      </c>
    </row>
    <row r="280">
      <c r="A280" s="3" t="n"/>
      <c r="L280" s="4">
        <f>IF(OR(J280="",K280=""),"",IFERROR(K280/ABS(J280),""))</f>
        <v/>
      </c>
      <c r="M280">
        <f>IF(K280="","",IF(K280&gt;0,"Win",IF(K280&lt;0,"Loss","Breakeven")))</f>
        <v/>
      </c>
      <c r="S280" s="5" t="n"/>
      <c r="T280" s="5" t="n"/>
      <c r="U280">
        <f>IF(OR(S280="",T280=""),"",ROUND((T280-S280)*1440,0))</f>
        <v/>
      </c>
      <c r="V280">
        <f>IF($A280="","",COUNTIF($A$2:$A280,$A280))</f>
        <v/>
      </c>
    </row>
    <row r="281">
      <c r="A281" s="3" t="n"/>
      <c r="L281" s="4">
        <f>IF(OR(J281="",K281=""),"",IFERROR(K281/ABS(J281),""))</f>
        <v/>
      </c>
      <c r="M281">
        <f>IF(K281="","",IF(K281&gt;0,"Win",IF(K281&lt;0,"Loss","Breakeven")))</f>
        <v/>
      </c>
      <c r="S281" s="5" t="n"/>
      <c r="T281" s="5" t="n"/>
      <c r="U281">
        <f>IF(OR(S281="",T281=""),"",ROUND((T281-S281)*1440,0))</f>
        <v/>
      </c>
      <c r="V281">
        <f>IF($A281="","",COUNTIF($A$2:$A281,$A281))</f>
        <v/>
      </c>
    </row>
    <row r="282">
      <c r="A282" s="3" t="n"/>
      <c r="L282" s="4">
        <f>IF(OR(J282="",K282=""),"",IFERROR(K282/ABS(J282),""))</f>
        <v/>
      </c>
      <c r="M282">
        <f>IF(K282="","",IF(K282&gt;0,"Win",IF(K282&lt;0,"Loss","Breakeven")))</f>
        <v/>
      </c>
      <c r="S282" s="5" t="n"/>
      <c r="T282" s="5" t="n"/>
      <c r="U282">
        <f>IF(OR(S282="",T282=""),"",ROUND((T282-S282)*1440,0))</f>
        <v/>
      </c>
      <c r="V282">
        <f>IF($A282="","",COUNTIF($A$2:$A282,$A282))</f>
        <v/>
      </c>
    </row>
    <row r="283">
      <c r="A283" s="3" t="n"/>
      <c r="L283" s="4">
        <f>IF(OR(J283="",K283=""),"",IFERROR(K283/ABS(J283),""))</f>
        <v/>
      </c>
      <c r="M283">
        <f>IF(K283="","",IF(K283&gt;0,"Win",IF(K283&lt;0,"Loss","Breakeven")))</f>
        <v/>
      </c>
      <c r="S283" s="5" t="n"/>
      <c r="T283" s="5" t="n"/>
      <c r="U283">
        <f>IF(OR(S283="",T283=""),"",ROUND((T283-S283)*1440,0))</f>
        <v/>
      </c>
      <c r="V283">
        <f>IF($A283="","",COUNTIF($A$2:$A283,$A283))</f>
        <v/>
      </c>
    </row>
    <row r="284">
      <c r="A284" s="3" t="n"/>
      <c r="L284" s="4">
        <f>IF(OR(J284="",K284=""),"",IFERROR(K284/ABS(J284),""))</f>
        <v/>
      </c>
      <c r="M284">
        <f>IF(K284="","",IF(K284&gt;0,"Win",IF(K284&lt;0,"Loss","Breakeven")))</f>
        <v/>
      </c>
      <c r="S284" s="5" t="n"/>
      <c r="T284" s="5" t="n"/>
      <c r="U284">
        <f>IF(OR(S284="",T284=""),"",ROUND((T284-S284)*1440,0))</f>
        <v/>
      </c>
      <c r="V284">
        <f>IF($A284="","",COUNTIF($A$2:$A284,$A284))</f>
        <v/>
      </c>
    </row>
    <row r="285">
      <c r="A285" s="3" t="n"/>
      <c r="L285" s="4">
        <f>IF(OR(J285="",K285=""),"",IFERROR(K285/ABS(J285),""))</f>
        <v/>
      </c>
      <c r="M285">
        <f>IF(K285="","",IF(K285&gt;0,"Win",IF(K285&lt;0,"Loss","Breakeven")))</f>
        <v/>
      </c>
      <c r="S285" s="5" t="n"/>
      <c r="T285" s="5" t="n"/>
      <c r="U285">
        <f>IF(OR(S285="",T285=""),"",ROUND((T285-S285)*1440,0))</f>
        <v/>
      </c>
      <c r="V285">
        <f>IF($A285="","",COUNTIF($A$2:$A285,$A285))</f>
        <v/>
      </c>
    </row>
    <row r="286">
      <c r="A286" s="3" t="n"/>
      <c r="L286" s="4">
        <f>IF(OR(J286="",K286=""),"",IFERROR(K286/ABS(J286),""))</f>
        <v/>
      </c>
      <c r="M286">
        <f>IF(K286="","",IF(K286&gt;0,"Win",IF(K286&lt;0,"Loss","Breakeven")))</f>
        <v/>
      </c>
      <c r="S286" s="5" t="n"/>
      <c r="T286" s="5" t="n"/>
      <c r="U286">
        <f>IF(OR(S286="",T286=""),"",ROUND((T286-S286)*1440,0))</f>
        <v/>
      </c>
      <c r="V286">
        <f>IF($A286="","",COUNTIF($A$2:$A286,$A286))</f>
        <v/>
      </c>
    </row>
    <row r="287">
      <c r="A287" s="3" t="n"/>
      <c r="L287" s="4">
        <f>IF(OR(J287="",K287=""),"",IFERROR(K287/ABS(J287),""))</f>
        <v/>
      </c>
      <c r="M287">
        <f>IF(K287="","",IF(K287&gt;0,"Win",IF(K287&lt;0,"Loss","Breakeven")))</f>
        <v/>
      </c>
      <c r="S287" s="5" t="n"/>
      <c r="T287" s="5" t="n"/>
      <c r="U287">
        <f>IF(OR(S287="",T287=""),"",ROUND((T287-S287)*1440,0))</f>
        <v/>
      </c>
      <c r="V287">
        <f>IF($A287="","",COUNTIF($A$2:$A287,$A287))</f>
        <v/>
      </c>
    </row>
    <row r="288">
      <c r="A288" s="3" t="n"/>
      <c r="L288" s="4">
        <f>IF(OR(J288="",K288=""),"",IFERROR(K288/ABS(J288),""))</f>
        <v/>
      </c>
      <c r="M288">
        <f>IF(K288="","",IF(K288&gt;0,"Win",IF(K288&lt;0,"Loss","Breakeven")))</f>
        <v/>
      </c>
      <c r="S288" s="5" t="n"/>
      <c r="T288" s="5" t="n"/>
      <c r="U288">
        <f>IF(OR(S288="",T288=""),"",ROUND((T288-S288)*1440,0))</f>
        <v/>
      </c>
      <c r="V288">
        <f>IF($A288="","",COUNTIF($A$2:$A288,$A288))</f>
        <v/>
      </c>
    </row>
    <row r="289">
      <c r="A289" s="3" t="n"/>
      <c r="L289" s="4">
        <f>IF(OR(J289="",K289=""),"",IFERROR(K289/ABS(J289),""))</f>
        <v/>
      </c>
      <c r="M289">
        <f>IF(K289="","",IF(K289&gt;0,"Win",IF(K289&lt;0,"Loss","Breakeven")))</f>
        <v/>
      </c>
      <c r="S289" s="5" t="n"/>
      <c r="T289" s="5" t="n"/>
      <c r="U289">
        <f>IF(OR(S289="",T289=""),"",ROUND((T289-S289)*1440,0))</f>
        <v/>
      </c>
      <c r="V289">
        <f>IF($A289="","",COUNTIF($A$2:$A289,$A289))</f>
        <v/>
      </c>
    </row>
    <row r="290">
      <c r="A290" s="3" t="n"/>
      <c r="L290" s="4">
        <f>IF(OR(J290="",K290=""),"",IFERROR(K290/ABS(J290),""))</f>
        <v/>
      </c>
      <c r="M290">
        <f>IF(K290="","",IF(K290&gt;0,"Win",IF(K290&lt;0,"Loss","Breakeven")))</f>
        <v/>
      </c>
      <c r="S290" s="5" t="n"/>
      <c r="T290" s="5" t="n"/>
      <c r="U290">
        <f>IF(OR(S290="",T290=""),"",ROUND((T290-S290)*1440,0))</f>
        <v/>
      </c>
      <c r="V290">
        <f>IF($A290="","",COUNTIF($A$2:$A290,$A290))</f>
        <v/>
      </c>
    </row>
    <row r="291">
      <c r="A291" s="3" t="n"/>
      <c r="L291" s="4">
        <f>IF(OR(J291="",K291=""),"",IFERROR(K291/ABS(J291),""))</f>
        <v/>
      </c>
      <c r="M291">
        <f>IF(K291="","",IF(K291&gt;0,"Win",IF(K291&lt;0,"Loss","Breakeven")))</f>
        <v/>
      </c>
      <c r="S291" s="5" t="n"/>
      <c r="T291" s="5" t="n"/>
      <c r="U291">
        <f>IF(OR(S291="",T291=""),"",ROUND((T291-S291)*1440,0))</f>
        <v/>
      </c>
      <c r="V291">
        <f>IF($A291="","",COUNTIF($A$2:$A291,$A291))</f>
        <v/>
      </c>
    </row>
    <row r="292">
      <c r="A292" s="3" t="n"/>
      <c r="L292" s="4">
        <f>IF(OR(J292="",K292=""),"",IFERROR(K292/ABS(J292),""))</f>
        <v/>
      </c>
      <c r="M292">
        <f>IF(K292="","",IF(K292&gt;0,"Win",IF(K292&lt;0,"Loss","Breakeven")))</f>
        <v/>
      </c>
      <c r="S292" s="5" t="n"/>
      <c r="T292" s="5" t="n"/>
      <c r="U292">
        <f>IF(OR(S292="",T292=""),"",ROUND((T292-S292)*1440,0))</f>
        <v/>
      </c>
      <c r="V292">
        <f>IF($A292="","",COUNTIF($A$2:$A292,$A292))</f>
        <v/>
      </c>
    </row>
    <row r="293">
      <c r="A293" s="3" t="n"/>
      <c r="L293" s="4">
        <f>IF(OR(J293="",K293=""),"",IFERROR(K293/ABS(J293),""))</f>
        <v/>
      </c>
      <c r="M293">
        <f>IF(K293="","",IF(K293&gt;0,"Win",IF(K293&lt;0,"Loss","Breakeven")))</f>
        <v/>
      </c>
      <c r="S293" s="5" t="n"/>
      <c r="T293" s="5" t="n"/>
      <c r="U293">
        <f>IF(OR(S293="",T293=""),"",ROUND((T293-S293)*1440,0))</f>
        <v/>
      </c>
      <c r="V293">
        <f>IF($A293="","",COUNTIF($A$2:$A293,$A293))</f>
        <v/>
      </c>
    </row>
    <row r="294">
      <c r="A294" s="3" t="n"/>
      <c r="L294" s="4">
        <f>IF(OR(J294="",K294=""),"",IFERROR(K294/ABS(J294),""))</f>
        <v/>
      </c>
      <c r="M294">
        <f>IF(K294="","",IF(K294&gt;0,"Win",IF(K294&lt;0,"Loss","Breakeven")))</f>
        <v/>
      </c>
      <c r="S294" s="5" t="n"/>
      <c r="T294" s="5" t="n"/>
      <c r="U294">
        <f>IF(OR(S294="",T294=""),"",ROUND((T294-S294)*1440,0))</f>
        <v/>
      </c>
      <c r="V294">
        <f>IF($A294="","",COUNTIF($A$2:$A294,$A294))</f>
        <v/>
      </c>
    </row>
    <row r="295">
      <c r="A295" s="3" t="n"/>
      <c r="L295" s="4">
        <f>IF(OR(J295="",K295=""),"",IFERROR(K295/ABS(J295),""))</f>
        <v/>
      </c>
      <c r="M295">
        <f>IF(K295="","",IF(K295&gt;0,"Win",IF(K295&lt;0,"Loss","Breakeven")))</f>
        <v/>
      </c>
      <c r="S295" s="5" t="n"/>
      <c r="T295" s="5" t="n"/>
      <c r="U295">
        <f>IF(OR(S295="",T295=""),"",ROUND((T295-S295)*1440,0))</f>
        <v/>
      </c>
      <c r="V295">
        <f>IF($A295="","",COUNTIF($A$2:$A295,$A295))</f>
        <v/>
      </c>
    </row>
    <row r="296">
      <c r="A296" s="3" t="n"/>
      <c r="L296" s="4">
        <f>IF(OR(J296="",K296=""),"",IFERROR(K296/ABS(J296),""))</f>
        <v/>
      </c>
      <c r="M296">
        <f>IF(K296="","",IF(K296&gt;0,"Win",IF(K296&lt;0,"Loss","Breakeven")))</f>
        <v/>
      </c>
      <c r="S296" s="5" t="n"/>
      <c r="T296" s="5" t="n"/>
      <c r="U296">
        <f>IF(OR(S296="",T296=""),"",ROUND((T296-S296)*1440,0))</f>
        <v/>
      </c>
      <c r="V296">
        <f>IF($A296="","",COUNTIF($A$2:$A296,$A296))</f>
        <v/>
      </c>
    </row>
    <row r="297">
      <c r="A297" s="3" t="n"/>
      <c r="L297" s="4">
        <f>IF(OR(J297="",K297=""),"",IFERROR(K297/ABS(J297),""))</f>
        <v/>
      </c>
      <c r="M297">
        <f>IF(K297="","",IF(K297&gt;0,"Win",IF(K297&lt;0,"Loss","Breakeven")))</f>
        <v/>
      </c>
      <c r="S297" s="5" t="n"/>
      <c r="T297" s="5" t="n"/>
      <c r="U297">
        <f>IF(OR(S297="",T297=""),"",ROUND((T297-S297)*1440,0))</f>
        <v/>
      </c>
      <c r="V297">
        <f>IF($A297="","",COUNTIF($A$2:$A297,$A297))</f>
        <v/>
      </c>
    </row>
    <row r="298">
      <c r="A298" s="3" t="n"/>
      <c r="L298" s="4">
        <f>IF(OR(J298="",K298=""),"",IFERROR(K298/ABS(J298),""))</f>
        <v/>
      </c>
      <c r="M298">
        <f>IF(K298="","",IF(K298&gt;0,"Win",IF(K298&lt;0,"Loss","Breakeven")))</f>
        <v/>
      </c>
      <c r="S298" s="5" t="n"/>
      <c r="T298" s="5" t="n"/>
      <c r="U298">
        <f>IF(OR(S298="",T298=""),"",ROUND((T298-S298)*1440,0))</f>
        <v/>
      </c>
      <c r="V298">
        <f>IF($A298="","",COUNTIF($A$2:$A298,$A298))</f>
        <v/>
      </c>
    </row>
    <row r="299">
      <c r="A299" s="3" t="n"/>
      <c r="L299" s="4">
        <f>IF(OR(J299="",K299=""),"",IFERROR(K299/ABS(J299),""))</f>
        <v/>
      </c>
      <c r="M299">
        <f>IF(K299="","",IF(K299&gt;0,"Win",IF(K299&lt;0,"Loss","Breakeven")))</f>
        <v/>
      </c>
      <c r="S299" s="5" t="n"/>
      <c r="T299" s="5" t="n"/>
      <c r="U299">
        <f>IF(OR(S299="",T299=""),"",ROUND((T299-S299)*1440,0))</f>
        <v/>
      </c>
      <c r="V299">
        <f>IF($A299="","",COUNTIF($A$2:$A299,$A299))</f>
        <v/>
      </c>
    </row>
    <row r="300">
      <c r="A300" s="3" t="n"/>
      <c r="L300" s="4">
        <f>IF(OR(J300="",K300=""),"",IFERROR(K300/ABS(J300),""))</f>
        <v/>
      </c>
      <c r="M300">
        <f>IF(K300="","",IF(K300&gt;0,"Win",IF(K300&lt;0,"Loss","Breakeven")))</f>
        <v/>
      </c>
      <c r="S300" s="5" t="n"/>
      <c r="T300" s="5" t="n"/>
      <c r="U300">
        <f>IF(OR(S300="",T300=""),"",ROUND((T300-S300)*1440,0))</f>
        <v/>
      </c>
      <c r="V300">
        <f>IF($A300="","",COUNTIF($A$2:$A300,$A300))</f>
        <v/>
      </c>
    </row>
    <row r="301">
      <c r="A301" s="3" t="n"/>
      <c r="L301" s="4">
        <f>IF(OR(J301="",K301=""),"",IFERROR(K301/ABS(J301),""))</f>
        <v/>
      </c>
      <c r="M301">
        <f>IF(K301="","",IF(K301&gt;0,"Win",IF(K301&lt;0,"Loss","Breakeven")))</f>
        <v/>
      </c>
      <c r="S301" s="5" t="n"/>
      <c r="T301" s="5" t="n"/>
      <c r="U301">
        <f>IF(OR(S301="",T301=""),"",ROUND((T301-S301)*1440,0))</f>
        <v/>
      </c>
      <c r="V301">
        <f>IF($A301="","",COUNTIF($A$2:$A301,$A301))</f>
        <v/>
      </c>
    </row>
    <row r="302">
      <c r="A302" s="3" t="n"/>
      <c r="L302" s="4">
        <f>IF(OR(J302="",K302=""),"",IFERROR(K302/ABS(J302),""))</f>
        <v/>
      </c>
      <c r="M302">
        <f>IF(K302="","",IF(K302&gt;0,"Win",IF(K302&lt;0,"Loss","Breakeven")))</f>
        <v/>
      </c>
      <c r="S302" s="5" t="n"/>
      <c r="T302" s="5" t="n"/>
      <c r="U302">
        <f>IF(OR(S302="",T302=""),"",ROUND((T302-S302)*1440,0))</f>
        <v/>
      </c>
      <c r="V302">
        <f>IF($A302="","",COUNTIF($A$2:$A302,$A302))</f>
        <v/>
      </c>
    </row>
    <row r="303">
      <c r="A303" s="3" t="n"/>
      <c r="L303" s="4">
        <f>IF(OR(J303="",K303=""),"",IFERROR(K303/ABS(J303),""))</f>
        <v/>
      </c>
      <c r="M303">
        <f>IF(K303="","",IF(K303&gt;0,"Win",IF(K303&lt;0,"Loss","Breakeven")))</f>
        <v/>
      </c>
      <c r="S303" s="5" t="n"/>
      <c r="T303" s="5" t="n"/>
      <c r="U303">
        <f>IF(OR(S303="",T303=""),"",ROUND((T303-S303)*1440,0))</f>
        <v/>
      </c>
      <c r="V303">
        <f>IF($A303="","",COUNTIF($A$2:$A303,$A303))</f>
        <v/>
      </c>
    </row>
    <row r="304">
      <c r="A304" s="3" t="n"/>
      <c r="L304" s="4">
        <f>IF(OR(J304="",K304=""),"",IFERROR(K304/ABS(J304),""))</f>
        <v/>
      </c>
      <c r="M304">
        <f>IF(K304="","",IF(K304&gt;0,"Win",IF(K304&lt;0,"Loss","Breakeven")))</f>
        <v/>
      </c>
      <c r="S304" s="5" t="n"/>
      <c r="T304" s="5" t="n"/>
      <c r="U304">
        <f>IF(OR(S304="",T304=""),"",ROUND((T304-S304)*1440,0))</f>
        <v/>
      </c>
      <c r="V304">
        <f>IF($A304="","",COUNTIF($A$2:$A304,$A304))</f>
        <v/>
      </c>
    </row>
    <row r="305">
      <c r="A305" s="3" t="n"/>
      <c r="L305" s="4">
        <f>IF(OR(J305="",K305=""),"",IFERROR(K305/ABS(J305),""))</f>
        <v/>
      </c>
      <c r="M305">
        <f>IF(K305="","",IF(K305&gt;0,"Win",IF(K305&lt;0,"Loss","Breakeven")))</f>
        <v/>
      </c>
      <c r="S305" s="5" t="n"/>
      <c r="T305" s="5" t="n"/>
      <c r="U305">
        <f>IF(OR(S305="",T305=""),"",ROUND((T305-S305)*1440,0))</f>
        <v/>
      </c>
      <c r="V305">
        <f>IF($A305="","",COUNTIF($A$2:$A305,$A305))</f>
        <v/>
      </c>
    </row>
    <row r="306">
      <c r="A306" s="3" t="n"/>
      <c r="L306" s="4">
        <f>IF(OR(J306="",K306=""),"",IFERROR(K306/ABS(J306),""))</f>
        <v/>
      </c>
      <c r="M306">
        <f>IF(K306="","",IF(K306&gt;0,"Win",IF(K306&lt;0,"Loss","Breakeven")))</f>
        <v/>
      </c>
      <c r="S306" s="5" t="n"/>
      <c r="T306" s="5" t="n"/>
      <c r="U306">
        <f>IF(OR(S306="",T306=""),"",ROUND((T306-S306)*1440,0))</f>
        <v/>
      </c>
      <c r="V306">
        <f>IF($A306="","",COUNTIF($A$2:$A306,$A306))</f>
        <v/>
      </c>
    </row>
    <row r="307">
      <c r="A307" s="3" t="n"/>
      <c r="L307" s="4">
        <f>IF(OR(J307="",K307=""),"",IFERROR(K307/ABS(J307),""))</f>
        <v/>
      </c>
      <c r="M307">
        <f>IF(K307="","",IF(K307&gt;0,"Win",IF(K307&lt;0,"Loss","Breakeven")))</f>
        <v/>
      </c>
      <c r="S307" s="5" t="n"/>
      <c r="T307" s="5" t="n"/>
      <c r="U307">
        <f>IF(OR(S307="",T307=""),"",ROUND((T307-S307)*1440,0))</f>
        <v/>
      </c>
      <c r="V307">
        <f>IF($A307="","",COUNTIF($A$2:$A307,$A307))</f>
        <v/>
      </c>
    </row>
    <row r="308">
      <c r="A308" s="3" t="n"/>
      <c r="L308" s="4">
        <f>IF(OR(J308="",K308=""),"",IFERROR(K308/ABS(J308),""))</f>
        <v/>
      </c>
      <c r="M308">
        <f>IF(K308="","",IF(K308&gt;0,"Win",IF(K308&lt;0,"Loss","Breakeven")))</f>
        <v/>
      </c>
      <c r="S308" s="5" t="n"/>
      <c r="T308" s="5" t="n"/>
      <c r="U308">
        <f>IF(OR(S308="",T308=""),"",ROUND((T308-S308)*1440,0))</f>
        <v/>
      </c>
      <c r="V308">
        <f>IF($A308="","",COUNTIF($A$2:$A308,$A308))</f>
        <v/>
      </c>
    </row>
    <row r="309">
      <c r="A309" s="3" t="n"/>
      <c r="L309" s="4">
        <f>IF(OR(J309="",K309=""),"",IFERROR(K309/ABS(J309),""))</f>
        <v/>
      </c>
      <c r="M309">
        <f>IF(K309="","",IF(K309&gt;0,"Win",IF(K309&lt;0,"Loss","Breakeven")))</f>
        <v/>
      </c>
      <c r="S309" s="5" t="n"/>
      <c r="T309" s="5" t="n"/>
      <c r="U309">
        <f>IF(OR(S309="",T309=""),"",ROUND((T309-S309)*1440,0))</f>
        <v/>
      </c>
      <c r="V309">
        <f>IF($A309="","",COUNTIF($A$2:$A309,$A309))</f>
        <v/>
      </c>
    </row>
    <row r="310">
      <c r="A310" s="3" t="n"/>
      <c r="L310" s="4">
        <f>IF(OR(J310="",K310=""),"",IFERROR(K310/ABS(J310),""))</f>
        <v/>
      </c>
      <c r="M310">
        <f>IF(K310="","",IF(K310&gt;0,"Win",IF(K310&lt;0,"Loss","Breakeven")))</f>
        <v/>
      </c>
      <c r="S310" s="5" t="n"/>
      <c r="T310" s="5" t="n"/>
      <c r="U310">
        <f>IF(OR(S310="",T310=""),"",ROUND((T310-S310)*1440,0))</f>
        <v/>
      </c>
      <c r="V310">
        <f>IF($A310="","",COUNTIF($A$2:$A310,$A310))</f>
        <v/>
      </c>
    </row>
    <row r="311">
      <c r="A311" s="3" t="n"/>
      <c r="L311" s="4">
        <f>IF(OR(J311="",K311=""),"",IFERROR(K311/ABS(J311),""))</f>
        <v/>
      </c>
      <c r="M311">
        <f>IF(K311="","",IF(K311&gt;0,"Win",IF(K311&lt;0,"Loss","Breakeven")))</f>
        <v/>
      </c>
      <c r="S311" s="5" t="n"/>
      <c r="T311" s="5" t="n"/>
      <c r="U311">
        <f>IF(OR(S311="",T311=""),"",ROUND((T311-S311)*1440,0))</f>
        <v/>
      </c>
      <c r="V311">
        <f>IF($A311="","",COUNTIF($A$2:$A311,$A311))</f>
        <v/>
      </c>
    </row>
    <row r="312">
      <c r="A312" s="3" t="n"/>
      <c r="L312" s="4">
        <f>IF(OR(J312="",K312=""),"",IFERROR(K312/ABS(J312),""))</f>
        <v/>
      </c>
      <c r="M312">
        <f>IF(K312="","",IF(K312&gt;0,"Win",IF(K312&lt;0,"Loss","Breakeven")))</f>
        <v/>
      </c>
      <c r="S312" s="5" t="n"/>
      <c r="T312" s="5" t="n"/>
      <c r="U312">
        <f>IF(OR(S312="",T312=""),"",ROUND((T312-S312)*1440,0))</f>
        <v/>
      </c>
      <c r="V312">
        <f>IF($A312="","",COUNTIF($A$2:$A312,$A312))</f>
        <v/>
      </c>
    </row>
    <row r="313">
      <c r="A313" s="3" t="n"/>
      <c r="L313" s="4">
        <f>IF(OR(J313="",K313=""),"",IFERROR(K313/ABS(J313),""))</f>
        <v/>
      </c>
      <c r="M313">
        <f>IF(K313="","",IF(K313&gt;0,"Win",IF(K313&lt;0,"Loss","Breakeven")))</f>
        <v/>
      </c>
      <c r="S313" s="5" t="n"/>
      <c r="T313" s="5" t="n"/>
      <c r="U313">
        <f>IF(OR(S313="",T313=""),"",ROUND((T313-S313)*1440,0))</f>
        <v/>
      </c>
      <c r="V313">
        <f>IF($A313="","",COUNTIF($A$2:$A313,$A313))</f>
        <v/>
      </c>
    </row>
    <row r="314">
      <c r="A314" s="3" t="n"/>
      <c r="L314" s="4">
        <f>IF(OR(J314="",K314=""),"",IFERROR(K314/ABS(J314),""))</f>
        <v/>
      </c>
      <c r="M314">
        <f>IF(K314="","",IF(K314&gt;0,"Win",IF(K314&lt;0,"Loss","Breakeven")))</f>
        <v/>
      </c>
      <c r="S314" s="5" t="n"/>
      <c r="T314" s="5" t="n"/>
      <c r="U314">
        <f>IF(OR(S314="",T314=""),"",ROUND((T314-S314)*1440,0))</f>
        <v/>
      </c>
      <c r="V314">
        <f>IF($A314="","",COUNTIF($A$2:$A314,$A314))</f>
        <v/>
      </c>
    </row>
    <row r="315">
      <c r="A315" s="3" t="n"/>
      <c r="L315" s="4">
        <f>IF(OR(J315="",K315=""),"",IFERROR(K315/ABS(J315),""))</f>
        <v/>
      </c>
      <c r="M315">
        <f>IF(K315="","",IF(K315&gt;0,"Win",IF(K315&lt;0,"Loss","Breakeven")))</f>
        <v/>
      </c>
      <c r="S315" s="5" t="n"/>
      <c r="T315" s="5" t="n"/>
      <c r="U315">
        <f>IF(OR(S315="",T315=""),"",ROUND((T315-S315)*1440,0))</f>
        <v/>
      </c>
      <c r="V315">
        <f>IF($A315="","",COUNTIF($A$2:$A315,$A315))</f>
        <v/>
      </c>
    </row>
    <row r="316">
      <c r="A316" s="3" t="n"/>
      <c r="L316" s="4">
        <f>IF(OR(J316="",K316=""),"",IFERROR(K316/ABS(J316),""))</f>
        <v/>
      </c>
      <c r="M316">
        <f>IF(K316="","",IF(K316&gt;0,"Win",IF(K316&lt;0,"Loss","Breakeven")))</f>
        <v/>
      </c>
      <c r="S316" s="5" t="n"/>
      <c r="T316" s="5" t="n"/>
      <c r="U316">
        <f>IF(OR(S316="",T316=""),"",ROUND((T316-S316)*1440,0))</f>
        <v/>
      </c>
      <c r="V316">
        <f>IF($A316="","",COUNTIF($A$2:$A316,$A316))</f>
        <v/>
      </c>
    </row>
    <row r="317">
      <c r="A317" s="3" t="n"/>
      <c r="L317" s="4">
        <f>IF(OR(J317="",K317=""),"",IFERROR(K317/ABS(J317),""))</f>
        <v/>
      </c>
      <c r="M317">
        <f>IF(K317="","",IF(K317&gt;0,"Win",IF(K317&lt;0,"Loss","Breakeven")))</f>
        <v/>
      </c>
      <c r="S317" s="5" t="n"/>
      <c r="T317" s="5" t="n"/>
      <c r="U317">
        <f>IF(OR(S317="",T317=""),"",ROUND((T317-S317)*1440,0))</f>
        <v/>
      </c>
      <c r="V317">
        <f>IF($A317="","",COUNTIF($A$2:$A317,$A317))</f>
        <v/>
      </c>
    </row>
    <row r="318">
      <c r="A318" s="3" t="n"/>
      <c r="L318" s="4">
        <f>IF(OR(J318="",K318=""),"",IFERROR(K318/ABS(J318),""))</f>
        <v/>
      </c>
      <c r="M318">
        <f>IF(K318="","",IF(K318&gt;0,"Win",IF(K318&lt;0,"Loss","Breakeven")))</f>
        <v/>
      </c>
      <c r="S318" s="5" t="n"/>
      <c r="T318" s="5" t="n"/>
      <c r="U318">
        <f>IF(OR(S318="",T318=""),"",ROUND((T318-S318)*1440,0))</f>
        <v/>
      </c>
      <c r="V318">
        <f>IF($A318="","",COUNTIF($A$2:$A318,$A318))</f>
        <v/>
      </c>
    </row>
    <row r="319">
      <c r="A319" s="3" t="n"/>
      <c r="L319" s="4">
        <f>IF(OR(J319="",K319=""),"",IFERROR(K319/ABS(J319),""))</f>
        <v/>
      </c>
      <c r="M319">
        <f>IF(K319="","",IF(K319&gt;0,"Win",IF(K319&lt;0,"Loss","Breakeven")))</f>
        <v/>
      </c>
      <c r="S319" s="5" t="n"/>
      <c r="T319" s="5" t="n"/>
      <c r="U319">
        <f>IF(OR(S319="",T319=""),"",ROUND((T319-S319)*1440,0))</f>
        <v/>
      </c>
      <c r="V319">
        <f>IF($A319="","",COUNTIF($A$2:$A319,$A319))</f>
        <v/>
      </c>
    </row>
    <row r="320">
      <c r="A320" s="3" t="n"/>
      <c r="L320" s="4">
        <f>IF(OR(J320="",K320=""),"",IFERROR(K320/ABS(J320),""))</f>
        <v/>
      </c>
      <c r="M320">
        <f>IF(K320="","",IF(K320&gt;0,"Win",IF(K320&lt;0,"Loss","Breakeven")))</f>
        <v/>
      </c>
      <c r="S320" s="5" t="n"/>
      <c r="T320" s="5" t="n"/>
      <c r="U320">
        <f>IF(OR(S320="",T320=""),"",ROUND((T320-S320)*1440,0))</f>
        <v/>
      </c>
      <c r="V320">
        <f>IF($A320="","",COUNTIF($A$2:$A320,$A320))</f>
        <v/>
      </c>
    </row>
    <row r="321">
      <c r="A321" s="3" t="n"/>
      <c r="L321" s="4">
        <f>IF(OR(J321="",K321=""),"",IFERROR(K321/ABS(J321),""))</f>
        <v/>
      </c>
      <c r="M321">
        <f>IF(K321="","",IF(K321&gt;0,"Win",IF(K321&lt;0,"Loss","Breakeven")))</f>
        <v/>
      </c>
      <c r="S321" s="5" t="n"/>
      <c r="T321" s="5" t="n"/>
      <c r="U321">
        <f>IF(OR(S321="",T321=""),"",ROUND((T321-S321)*1440,0))</f>
        <v/>
      </c>
      <c r="V321">
        <f>IF($A321="","",COUNTIF($A$2:$A321,$A321))</f>
        <v/>
      </c>
    </row>
    <row r="322">
      <c r="A322" s="3" t="n"/>
      <c r="L322" s="4">
        <f>IF(OR(J322="",K322=""),"",IFERROR(K322/ABS(J322),""))</f>
        <v/>
      </c>
      <c r="M322">
        <f>IF(K322="","",IF(K322&gt;0,"Win",IF(K322&lt;0,"Loss","Breakeven")))</f>
        <v/>
      </c>
      <c r="S322" s="5" t="n"/>
      <c r="T322" s="5" t="n"/>
      <c r="U322">
        <f>IF(OR(S322="",T322=""),"",ROUND((T322-S322)*1440,0))</f>
        <v/>
      </c>
      <c r="V322">
        <f>IF($A322="","",COUNTIF($A$2:$A322,$A322))</f>
        <v/>
      </c>
    </row>
    <row r="323">
      <c r="A323" s="3" t="n"/>
      <c r="L323" s="4">
        <f>IF(OR(J323="",K323=""),"",IFERROR(K323/ABS(J323),""))</f>
        <v/>
      </c>
      <c r="M323">
        <f>IF(K323="","",IF(K323&gt;0,"Win",IF(K323&lt;0,"Loss","Breakeven")))</f>
        <v/>
      </c>
      <c r="S323" s="5" t="n"/>
      <c r="T323" s="5" t="n"/>
      <c r="U323">
        <f>IF(OR(S323="",T323=""),"",ROUND((T323-S323)*1440,0))</f>
        <v/>
      </c>
      <c r="V323">
        <f>IF($A323="","",COUNTIF($A$2:$A323,$A323))</f>
        <v/>
      </c>
    </row>
    <row r="324">
      <c r="A324" s="3" t="n"/>
      <c r="L324" s="4">
        <f>IF(OR(J324="",K324=""),"",IFERROR(K324/ABS(J324),""))</f>
        <v/>
      </c>
      <c r="M324">
        <f>IF(K324="","",IF(K324&gt;0,"Win",IF(K324&lt;0,"Loss","Breakeven")))</f>
        <v/>
      </c>
      <c r="S324" s="5" t="n"/>
      <c r="T324" s="5" t="n"/>
      <c r="U324">
        <f>IF(OR(S324="",T324=""),"",ROUND((T324-S324)*1440,0))</f>
        <v/>
      </c>
      <c r="V324">
        <f>IF($A324="","",COUNTIF($A$2:$A324,$A324))</f>
        <v/>
      </c>
    </row>
    <row r="325">
      <c r="A325" s="3" t="n"/>
      <c r="L325" s="4">
        <f>IF(OR(J325="",K325=""),"",IFERROR(K325/ABS(J325),""))</f>
        <v/>
      </c>
      <c r="M325">
        <f>IF(K325="","",IF(K325&gt;0,"Win",IF(K325&lt;0,"Loss","Breakeven")))</f>
        <v/>
      </c>
      <c r="S325" s="5" t="n"/>
      <c r="T325" s="5" t="n"/>
      <c r="U325">
        <f>IF(OR(S325="",T325=""),"",ROUND((T325-S325)*1440,0))</f>
        <v/>
      </c>
      <c r="V325">
        <f>IF($A325="","",COUNTIF($A$2:$A325,$A325))</f>
        <v/>
      </c>
    </row>
    <row r="326">
      <c r="A326" s="3" t="n"/>
      <c r="L326" s="4">
        <f>IF(OR(J326="",K326=""),"",IFERROR(K326/ABS(J326),""))</f>
        <v/>
      </c>
      <c r="M326">
        <f>IF(K326="","",IF(K326&gt;0,"Win",IF(K326&lt;0,"Loss","Breakeven")))</f>
        <v/>
      </c>
      <c r="S326" s="5" t="n"/>
      <c r="T326" s="5" t="n"/>
      <c r="U326">
        <f>IF(OR(S326="",T326=""),"",ROUND((T326-S326)*1440,0))</f>
        <v/>
      </c>
      <c r="V326">
        <f>IF($A326="","",COUNTIF($A$2:$A326,$A326))</f>
        <v/>
      </c>
    </row>
    <row r="327">
      <c r="A327" s="3" t="n"/>
      <c r="L327" s="4">
        <f>IF(OR(J327="",K327=""),"",IFERROR(K327/ABS(J327),""))</f>
        <v/>
      </c>
      <c r="M327">
        <f>IF(K327="","",IF(K327&gt;0,"Win",IF(K327&lt;0,"Loss","Breakeven")))</f>
        <v/>
      </c>
      <c r="S327" s="5" t="n"/>
      <c r="T327" s="5" t="n"/>
      <c r="U327">
        <f>IF(OR(S327="",T327=""),"",ROUND((T327-S327)*1440,0))</f>
        <v/>
      </c>
      <c r="V327">
        <f>IF($A327="","",COUNTIF($A$2:$A327,$A327))</f>
        <v/>
      </c>
    </row>
    <row r="328">
      <c r="A328" s="3" t="n"/>
      <c r="L328" s="4">
        <f>IF(OR(J328="",K328=""),"",IFERROR(K328/ABS(J328),""))</f>
        <v/>
      </c>
      <c r="M328">
        <f>IF(K328="","",IF(K328&gt;0,"Win",IF(K328&lt;0,"Loss","Breakeven")))</f>
        <v/>
      </c>
      <c r="S328" s="5" t="n"/>
      <c r="T328" s="5" t="n"/>
      <c r="U328">
        <f>IF(OR(S328="",T328=""),"",ROUND((T328-S328)*1440,0))</f>
        <v/>
      </c>
      <c r="V328">
        <f>IF($A328="","",COUNTIF($A$2:$A328,$A328))</f>
        <v/>
      </c>
    </row>
    <row r="329">
      <c r="A329" s="3" t="n"/>
      <c r="L329" s="4">
        <f>IF(OR(J329="",K329=""),"",IFERROR(K329/ABS(J329),""))</f>
        <v/>
      </c>
      <c r="M329">
        <f>IF(K329="","",IF(K329&gt;0,"Win",IF(K329&lt;0,"Loss","Breakeven")))</f>
        <v/>
      </c>
      <c r="S329" s="5" t="n"/>
      <c r="T329" s="5" t="n"/>
      <c r="U329">
        <f>IF(OR(S329="",T329=""),"",ROUND((T329-S329)*1440,0))</f>
        <v/>
      </c>
      <c r="V329">
        <f>IF($A329="","",COUNTIF($A$2:$A329,$A329))</f>
        <v/>
      </c>
    </row>
    <row r="330">
      <c r="A330" s="3" t="n"/>
      <c r="L330" s="4">
        <f>IF(OR(J330="",K330=""),"",IFERROR(K330/ABS(J330),""))</f>
        <v/>
      </c>
      <c r="M330">
        <f>IF(K330="","",IF(K330&gt;0,"Win",IF(K330&lt;0,"Loss","Breakeven")))</f>
        <v/>
      </c>
      <c r="S330" s="5" t="n"/>
      <c r="T330" s="5" t="n"/>
      <c r="U330">
        <f>IF(OR(S330="",T330=""),"",ROUND((T330-S330)*1440,0))</f>
        <v/>
      </c>
      <c r="V330">
        <f>IF($A330="","",COUNTIF($A$2:$A330,$A330))</f>
        <v/>
      </c>
    </row>
    <row r="331">
      <c r="A331" s="3" t="n"/>
      <c r="L331" s="4">
        <f>IF(OR(J331="",K331=""),"",IFERROR(K331/ABS(J331),""))</f>
        <v/>
      </c>
      <c r="M331">
        <f>IF(K331="","",IF(K331&gt;0,"Win",IF(K331&lt;0,"Loss","Breakeven")))</f>
        <v/>
      </c>
      <c r="S331" s="5" t="n"/>
      <c r="T331" s="5" t="n"/>
      <c r="U331">
        <f>IF(OR(S331="",T331=""),"",ROUND((T331-S331)*1440,0))</f>
        <v/>
      </c>
      <c r="V331">
        <f>IF($A331="","",COUNTIF($A$2:$A331,$A331))</f>
        <v/>
      </c>
    </row>
    <row r="332">
      <c r="A332" s="3" t="n"/>
      <c r="L332" s="4">
        <f>IF(OR(J332="",K332=""),"",IFERROR(K332/ABS(J332),""))</f>
        <v/>
      </c>
      <c r="M332">
        <f>IF(K332="","",IF(K332&gt;0,"Win",IF(K332&lt;0,"Loss","Breakeven")))</f>
        <v/>
      </c>
      <c r="S332" s="5" t="n"/>
      <c r="T332" s="5" t="n"/>
      <c r="U332">
        <f>IF(OR(S332="",T332=""),"",ROUND((T332-S332)*1440,0))</f>
        <v/>
      </c>
      <c r="V332">
        <f>IF($A332="","",COUNTIF($A$2:$A332,$A332))</f>
        <v/>
      </c>
    </row>
    <row r="333">
      <c r="A333" s="3" t="n"/>
      <c r="L333" s="4">
        <f>IF(OR(J333="",K333=""),"",IFERROR(K333/ABS(J333),""))</f>
        <v/>
      </c>
      <c r="M333">
        <f>IF(K333="","",IF(K333&gt;0,"Win",IF(K333&lt;0,"Loss","Breakeven")))</f>
        <v/>
      </c>
      <c r="S333" s="5" t="n"/>
      <c r="T333" s="5" t="n"/>
      <c r="U333">
        <f>IF(OR(S333="",T333=""),"",ROUND((T333-S333)*1440,0))</f>
        <v/>
      </c>
      <c r="V333">
        <f>IF($A333="","",COUNTIF($A$2:$A333,$A333))</f>
        <v/>
      </c>
    </row>
    <row r="334">
      <c r="A334" s="3" t="n"/>
      <c r="L334" s="4">
        <f>IF(OR(J334="",K334=""),"",IFERROR(K334/ABS(J334),""))</f>
        <v/>
      </c>
      <c r="M334">
        <f>IF(K334="","",IF(K334&gt;0,"Win",IF(K334&lt;0,"Loss","Breakeven")))</f>
        <v/>
      </c>
      <c r="S334" s="5" t="n"/>
      <c r="T334" s="5" t="n"/>
      <c r="U334">
        <f>IF(OR(S334="",T334=""),"",ROUND((T334-S334)*1440,0))</f>
        <v/>
      </c>
      <c r="V334">
        <f>IF($A334="","",COUNTIF($A$2:$A334,$A334))</f>
        <v/>
      </c>
    </row>
    <row r="335">
      <c r="A335" s="3" t="n"/>
      <c r="L335" s="4">
        <f>IF(OR(J335="",K335=""),"",IFERROR(K335/ABS(J335),""))</f>
        <v/>
      </c>
      <c r="M335">
        <f>IF(K335="","",IF(K335&gt;0,"Win",IF(K335&lt;0,"Loss","Breakeven")))</f>
        <v/>
      </c>
      <c r="S335" s="5" t="n"/>
      <c r="T335" s="5" t="n"/>
      <c r="U335">
        <f>IF(OR(S335="",T335=""),"",ROUND((T335-S335)*1440,0))</f>
        <v/>
      </c>
      <c r="V335">
        <f>IF($A335="","",COUNTIF($A$2:$A335,$A335))</f>
        <v/>
      </c>
    </row>
    <row r="336">
      <c r="A336" s="3" t="n"/>
      <c r="L336" s="4">
        <f>IF(OR(J336="",K336=""),"",IFERROR(K336/ABS(J336),""))</f>
        <v/>
      </c>
      <c r="M336">
        <f>IF(K336="","",IF(K336&gt;0,"Win",IF(K336&lt;0,"Loss","Breakeven")))</f>
        <v/>
      </c>
      <c r="S336" s="5" t="n"/>
      <c r="T336" s="5" t="n"/>
      <c r="U336">
        <f>IF(OR(S336="",T336=""),"",ROUND((T336-S336)*1440,0))</f>
        <v/>
      </c>
      <c r="V336">
        <f>IF($A336="","",COUNTIF($A$2:$A336,$A336))</f>
        <v/>
      </c>
    </row>
    <row r="337">
      <c r="A337" s="3" t="n"/>
      <c r="L337" s="4">
        <f>IF(OR(J337="",K337=""),"",IFERROR(K337/ABS(J337),""))</f>
        <v/>
      </c>
      <c r="M337">
        <f>IF(K337="","",IF(K337&gt;0,"Win",IF(K337&lt;0,"Loss","Breakeven")))</f>
        <v/>
      </c>
      <c r="S337" s="5" t="n"/>
      <c r="T337" s="5" t="n"/>
      <c r="U337">
        <f>IF(OR(S337="",T337=""),"",ROUND((T337-S337)*1440,0))</f>
        <v/>
      </c>
      <c r="V337">
        <f>IF($A337="","",COUNTIF($A$2:$A337,$A337))</f>
        <v/>
      </c>
    </row>
    <row r="338">
      <c r="A338" s="3" t="n"/>
      <c r="L338" s="4">
        <f>IF(OR(J338="",K338=""),"",IFERROR(K338/ABS(J338),""))</f>
        <v/>
      </c>
      <c r="M338">
        <f>IF(K338="","",IF(K338&gt;0,"Win",IF(K338&lt;0,"Loss","Breakeven")))</f>
        <v/>
      </c>
      <c r="S338" s="5" t="n"/>
      <c r="T338" s="5" t="n"/>
      <c r="U338">
        <f>IF(OR(S338="",T338=""),"",ROUND((T338-S338)*1440,0))</f>
        <v/>
      </c>
      <c r="V338">
        <f>IF($A338="","",COUNTIF($A$2:$A338,$A338))</f>
        <v/>
      </c>
    </row>
    <row r="339">
      <c r="A339" s="3" t="n"/>
      <c r="L339" s="4">
        <f>IF(OR(J339="",K339=""),"",IFERROR(K339/ABS(J339),""))</f>
        <v/>
      </c>
      <c r="M339">
        <f>IF(K339="","",IF(K339&gt;0,"Win",IF(K339&lt;0,"Loss","Breakeven")))</f>
        <v/>
      </c>
      <c r="S339" s="5" t="n"/>
      <c r="T339" s="5" t="n"/>
      <c r="U339">
        <f>IF(OR(S339="",T339=""),"",ROUND((T339-S339)*1440,0))</f>
        <v/>
      </c>
      <c r="V339">
        <f>IF($A339="","",COUNTIF($A$2:$A339,$A339))</f>
        <v/>
      </c>
    </row>
    <row r="340">
      <c r="A340" s="3" t="n"/>
      <c r="L340" s="4">
        <f>IF(OR(J340="",K340=""),"",IFERROR(K340/ABS(J340),""))</f>
        <v/>
      </c>
      <c r="M340">
        <f>IF(K340="","",IF(K340&gt;0,"Win",IF(K340&lt;0,"Loss","Breakeven")))</f>
        <v/>
      </c>
      <c r="S340" s="5" t="n"/>
      <c r="T340" s="5" t="n"/>
      <c r="U340">
        <f>IF(OR(S340="",T340=""),"",ROUND((T340-S340)*1440,0))</f>
        <v/>
      </c>
      <c r="V340">
        <f>IF($A340="","",COUNTIF($A$2:$A340,$A340))</f>
        <v/>
      </c>
    </row>
    <row r="341">
      <c r="A341" s="3" t="n"/>
      <c r="L341" s="4">
        <f>IF(OR(J341="",K341=""),"",IFERROR(K341/ABS(J341),""))</f>
        <v/>
      </c>
      <c r="M341">
        <f>IF(K341="","",IF(K341&gt;0,"Win",IF(K341&lt;0,"Loss","Breakeven")))</f>
        <v/>
      </c>
      <c r="S341" s="5" t="n"/>
      <c r="T341" s="5" t="n"/>
      <c r="U341">
        <f>IF(OR(S341="",T341=""),"",ROUND((T341-S341)*1440,0))</f>
        <v/>
      </c>
      <c r="V341">
        <f>IF($A341="","",COUNTIF($A$2:$A341,$A341))</f>
        <v/>
      </c>
    </row>
    <row r="342">
      <c r="A342" s="3" t="n"/>
      <c r="L342" s="4">
        <f>IF(OR(J342="",K342=""),"",IFERROR(K342/ABS(J342),""))</f>
        <v/>
      </c>
      <c r="M342">
        <f>IF(K342="","",IF(K342&gt;0,"Win",IF(K342&lt;0,"Loss","Breakeven")))</f>
        <v/>
      </c>
      <c r="S342" s="5" t="n"/>
      <c r="T342" s="5" t="n"/>
      <c r="U342">
        <f>IF(OR(S342="",T342=""),"",ROUND((T342-S342)*1440,0))</f>
        <v/>
      </c>
      <c r="V342">
        <f>IF($A342="","",COUNTIF($A$2:$A342,$A342))</f>
        <v/>
      </c>
    </row>
    <row r="343">
      <c r="A343" s="3" t="n"/>
      <c r="L343" s="4">
        <f>IF(OR(J343="",K343=""),"",IFERROR(K343/ABS(J343),""))</f>
        <v/>
      </c>
      <c r="M343">
        <f>IF(K343="","",IF(K343&gt;0,"Win",IF(K343&lt;0,"Loss","Breakeven")))</f>
        <v/>
      </c>
      <c r="S343" s="5" t="n"/>
      <c r="T343" s="5" t="n"/>
      <c r="U343">
        <f>IF(OR(S343="",T343=""),"",ROUND((T343-S343)*1440,0))</f>
        <v/>
      </c>
      <c r="V343">
        <f>IF($A343="","",COUNTIF($A$2:$A343,$A343))</f>
        <v/>
      </c>
    </row>
    <row r="344">
      <c r="A344" s="3" t="n"/>
      <c r="L344" s="4">
        <f>IF(OR(J344="",K344=""),"",IFERROR(K344/ABS(J344),""))</f>
        <v/>
      </c>
      <c r="M344">
        <f>IF(K344="","",IF(K344&gt;0,"Win",IF(K344&lt;0,"Loss","Breakeven")))</f>
        <v/>
      </c>
      <c r="S344" s="5" t="n"/>
      <c r="T344" s="5" t="n"/>
      <c r="U344">
        <f>IF(OR(S344="",T344=""),"",ROUND((T344-S344)*1440,0))</f>
        <v/>
      </c>
      <c r="V344">
        <f>IF($A344="","",COUNTIF($A$2:$A344,$A344))</f>
        <v/>
      </c>
    </row>
    <row r="345">
      <c r="A345" s="3" t="n"/>
      <c r="L345" s="4">
        <f>IF(OR(J345="",K345=""),"",IFERROR(K345/ABS(J345),""))</f>
        <v/>
      </c>
      <c r="M345">
        <f>IF(K345="","",IF(K345&gt;0,"Win",IF(K345&lt;0,"Loss","Breakeven")))</f>
        <v/>
      </c>
      <c r="S345" s="5" t="n"/>
      <c r="T345" s="5" t="n"/>
      <c r="U345">
        <f>IF(OR(S345="",T345=""),"",ROUND((T345-S345)*1440,0))</f>
        <v/>
      </c>
      <c r="V345">
        <f>IF($A345="","",COUNTIF($A$2:$A345,$A345))</f>
        <v/>
      </c>
    </row>
    <row r="346">
      <c r="A346" s="3" t="n"/>
      <c r="L346" s="4">
        <f>IF(OR(J346="",K346=""),"",IFERROR(K346/ABS(J346),""))</f>
        <v/>
      </c>
      <c r="M346">
        <f>IF(K346="","",IF(K346&gt;0,"Win",IF(K346&lt;0,"Loss","Breakeven")))</f>
        <v/>
      </c>
      <c r="S346" s="5" t="n"/>
      <c r="T346" s="5" t="n"/>
      <c r="U346">
        <f>IF(OR(S346="",T346=""),"",ROUND((T346-S346)*1440,0))</f>
        <v/>
      </c>
      <c r="V346">
        <f>IF($A346="","",COUNTIF($A$2:$A346,$A346))</f>
        <v/>
      </c>
    </row>
    <row r="347">
      <c r="A347" s="3" t="n"/>
      <c r="L347" s="4">
        <f>IF(OR(J347="",K347=""),"",IFERROR(K347/ABS(J347),""))</f>
        <v/>
      </c>
      <c r="M347">
        <f>IF(K347="","",IF(K347&gt;0,"Win",IF(K347&lt;0,"Loss","Breakeven")))</f>
        <v/>
      </c>
      <c r="S347" s="5" t="n"/>
      <c r="T347" s="5" t="n"/>
      <c r="U347">
        <f>IF(OR(S347="",T347=""),"",ROUND((T347-S347)*1440,0))</f>
        <v/>
      </c>
      <c r="V347">
        <f>IF($A347="","",COUNTIF($A$2:$A347,$A347))</f>
        <v/>
      </c>
    </row>
    <row r="348">
      <c r="A348" s="3" t="n"/>
      <c r="L348" s="4">
        <f>IF(OR(J348="",K348=""),"",IFERROR(K348/ABS(J348),""))</f>
        <v/>
      </c>
      <c r="M348">
        <f>IF(K348="","",IF(K348&gt;0,"Win",IF(K348&lt;0,"Loss","Breakeven")))</f>
        <v/>
      </c>
      <c r="S348" s="5" t="n"/>
      <c r="T348" s="5" t="n"/>
      <c r="U348">
        <f>IF(OR(S348="",T348=""),"",ROUND((T348-S348)*1440,0))</f>
        <v/>
      </c>
      <c r="V348">
        <f>IF($A348="","",COUNTIF($A$2:$A348,$A348))</f>
        <v/>
      </c>
    </row>
    <row r="349">
      <c r="A349" s="3" t="n"/>
      <c r="L349" s="4">
        <f>IF(OR(J349="",K349=""),"",IFERROR(K349/ABS(J349),""))</f>
        <v/>
      </c>
      <c r="M349">
        <f>IF(K349="","",IF(K349&gt;0,"Win",IF(K349&lt;0,"Loss","Breakeven")))</f>
        <v/>
      </c>
      <c r="S349" s="5" t="n"/>
      <c r="T349" s="5" t="n"/>
      <c r="U349">
        <f>IF(OR(S349="",T349=""),"",ROUND((T349-S349)*1440,0))</f>
        <v/>
      </c>
      <c r="V349">
        <f>IF($A349="","",COUNTIF($A$2:$A349,$A349))</f>
        <v/>
      </c>
    </row>
    <row r="350">
      <c r="A350" s="3" t="n"/>
      <c r="L350" s="4">
        <f>IF(OR(J350="",K350=""),"",IFERROR(K350/ABS(J350),""))</f>
        <v/>
      </c>
      <c r="M350">
        <f>IF(K350="","",IF(K350&gt;0,"Win",IF(K350&lt;0,"Loss","Breakeven")))</f>
        <v/>
      </c>
      <c r="S350" s="5" t="n"/>
      <c r="T350" s="5" t="n"/>
      <c r="U350">
        <f>IF(OR(S350="",T350=""),"",ROUND((T350-S350)*1440,0))</f>
        <v/>
      </c>
      <c r="V350">
        <f>IF($A350="","",COUNTIF($A$2:$A350,$A350))</f>
        <v/>
      </c>
    </row>
    <row r="351">
      <c r="A351" s="3" t="n"/>
      <c r="L351" s="4">
        <f>IF(OR(J351="",K351=""),"",IFERROR(K351/ABS(J351),""))</f>
        <v/>
      </c>
      <c r="M351">
        <f>IF(K351="","",IF(K351&gt;0,"Win",IF(K351&lt;0,"Loss","Breakeven")))</f>
        <v/>
      </c>
      <c r="S351" s="5" t="n"/>
      <c r="T351" s="5" t="n"/>
      <c r="U351">
        <f>IF(OR(S351="",T351=""),"",ROUND((T351-S351)*1440,0))</f>
        <v/>
      </c>
      <c r="V351">
        <f>IF($A351="","",COUNTIF($A$2:$A351,$A351))</f>
        <v/>
      </c>
    </row>
    <row r="352">
      <c r="A352" s="3" t="n"/>
      <c r="L352" s="4">
        <f>IF(OR(J352="",K352=""),"",IFERROR(K352/ABS(J352),""))</f>
        <v/>
      </c>
      <c r="M352">
        <f>IF(K352="","",IF(K352&gt;0,"Win",IF(K352&lt;0,"Loss","Breakeven")))</f>
        <v/>
      </c>
      <c r="S352" s="5" t="n"/>
      <c r="T352" s="5" t="n"/>
      <c r="U352">
        <f>IF(OR(S352="",T352=""),"",ROUND((T352-S352)*1440,0))</f>
        <v/>
      </c>
      <c r="V352">
        <f>IF($A352="","",COUNTIF($A$2:$A352,$A352))</f>
        <v/>
      </c>
    </row>
    <row r="353">
      <c r="A353" s="3" t="n"/>
      <c r="L353" s="4">
        <f>IF(OR(J353="",K353=""),"",IFERROR(K353/ABS(J353),""))</f>
        <v/>
      </c>
      <c r="M353">
        <f>IF(K353="","",IF(K353&gt;0,"Win",IF(K353&lt;0,"Loss","Breakeven")))</f>
        <v/>
      </c>
      <c r="S353" s="5" t="n"/>
      <c r="T353" s="5" t="n"/>
      <c r="U353">
        <f>IF(OR(S353="",T353=""),"",ROUND((T353-S353)*1440,0))</f>
        <v/>
      </c>
      <c r="V353">
        <f>IF($A353="","",COUNTIF($A$2:$A353,$A353))</f>
        <v/>
      </c>
    </row>
    <row r="354">
      <c r="A354" s="3" t="n"/>
      <c r="L354" s="4">
        <f>IF(OR(J354="",K354=""),"",IFERROR(K354/ABS(J354),""))</f>
        <v/>
      </c>
      <c r="M354">
        <f>IF(K354="","",IF(K354&gt;0,"Win",IF(K354&lt;0,"Loss","Breakeven")))</f>
        <v/>
      </c>
      <c r="S354" s="5" t="n"/>
      <c r="T354" s="5" t="n"/>
      <c r="U354">
        <f>IF(OR(S354="",T354=""),"",ROUND((T354-S354)*1440,0))</f>
        <v/>
      </c>
      <c r="V354">
        <f>IF($A354="","",COUNTIF($A$2:$A354,$A354))</f>
        <v/>
      </c>
    </row>
    <row r="355">
      <c r="A355" s="3" t="n"/>
      <c r="L355" s="4">
        <f>IF(OR(J355="",K355=""),"",IFERROR(K355/ABS(J355),""))</f>
        <v/>
      </c>
      <c r="M355">
        <f>IF(K355="","",IF(K355&gt;0,"Win",IF(K355&lt;0,"Loss","Breakeven")))</f>
        <v/>
      </c>
      <c r="S355" s="5" t="n"/>
      <c r="T355" s="5" t="n"/>
      <c r="U355">
        <f>IF(OR(S355="",T355=""),"",ROUND((T355-S355)*1440,0))</f>
        <v/>
      </c>
      <c r="V355">
        <f>IF($A355="","",COUNTIF($A$2:$A355,$A355))</f>
        <v/>
      </c>
    </row>
    <row r="356">
      <c r="A356" s="3" t="n"/>
      <c r="L356" s="4">
        <f>IF(OR(J356="",K356=""),"",IFERROR(K356/ABS(J356),""))</f>
        <v/>
      </c>
      <c r="M356">
        <f>IF(K356="","",IF(K356&gt;0,"Win",IF(K356&lt;0,"Loss","Breakeven")))</f>
        <v/>
      </c>
      <c r="S356" s="5" t="n"/>
      <c r="T356" s="5" t="n"/>
      <c r="U356">
        <f>IF(OR(S356="",T356=""),"",ROUND((T356-S356)*1440,0))</f>
        <v/>
      </c>
      <c r="V356">
        <f>IF($A356="","",COUNTIF($A$2:$A356,$A356))</f>
        <v/>
      </c>
    </row>
    <row r="357">
      <c r="A357" s="3" t="n"/>
      <c r="L357" s="4">
        <f>IF(OR(J357="",K357=""),"",IFERROR(K357/ABS(J357),""))</f>
        <v/>
      </c>
      <c r="M357">
        <f>IF(K357="","",IF(K357&gt;0,"Win",IF(K357&lt;0,"Loss","Breakeven")))</f>
        <v/>
      </c>
      <c r="S357" s="5" t="n"/>
      <c r="T357" s="5" t="n"/>
      <c r="U357">
        <f>IF(OR(S357="",T357=""),"",ROUND((T357-S357)*1440,0))</f>
        <v/>
      </c>
      <c r="V357">
        <f>IF($A357="","",COUNTIF($A$2:$A357,$A357))</f>
        <v/>
      </c>
    </row>
    <row r="358">
      <c r="A358" s="3" t="n"/>
      <c r="L358" s="4">
        <f>IF(OR(J358="",K358=""),"",IFERROR(K358/ABS(J358),""))</f>
        <v/>
      </c>
      <c r="M358">
        <f>IF(K358="","",IF(K358&gt;0,"Win",IF(K358&lt;0,"Loss","Breakeven")))</f>
        <v/>
      </c>
      <c r="S358" s="5" t="n"/>
      <c r="T358" s="5" t="n"/>
      <c r="U358">
        <f>IF(OR(S358="",T358=""),"",ROUND((T358-S358)*1440,0))</f>
        <v/>
      </c>
      <c r="V358">
        <f>IF($A358="","",COUNTIF($A$2:$A358,$A358))</f>
        <v/>
      </c>
    </row>
    <row r="359">
      <c r="A359" s="3" t="n"/>
      <c r="L359" s="4">
        <f>IF(OR(J359="",K359=""),"",IFERROR(K359/ABS(J359),""))</f>
        <v/>
      </c>
      <c r="M359">
        <f>IF(K359="","",IF(K359&gt;0,"Win",IF(K359&lt;0,"Loss","Breakeven")))</f>
        <v/>
      </c>
      <c r="S359" s="5" t="n"/>
      <c r="T359" s="5" t="n"/>
      <c r="U359">
        <f>IF(OR(S359="",T359=""),"",ROUND((T359-S359)*1440,0))</f>
        <v/>
      </c>
      <c r="V359">
        <f>IF($A359="","",COUNTIF($A$2:$A359,$A359))</f>
        <v/>
      </c>
    </row>
    <row r="360">
      <c r="A360" s="3" t="n"/>
      <c r="L360" s="4">
        <f>IF(OR(J360="",K360=""),"",IFERROR(K360/ABS(J360),""))</f>
        <v/>
      </c>
      <c r="M360">
        <f>IF(K360="","",IF(K360&gt;0,"Win",IF(K360&lt;0,"Loss","Breakeven")))</f>
        <v/>
      </c>
      <c r="S360" s="5" t="n"/>
      <c r="T360" s="5" t="n"/>
      <c r="U360">
        <f>IF(OR(S360="",T360=""),"",ROUND((T360-S360)*1440,0))</f>
        <v/>
      </c>
      <c r="V360">
        <f>IF($A360="","",COUNTIF($A$2:$A360,$A360))</f>
        <v/>
      </c>
    </row>
    <row r="361">
      <c r="A361" s="3" t="n"/>
      <c r="L361" s="4">
        <f>IF(OR(J361="",K361=""),"",IFERROR(K361/ABS(J361),""))</f>
        <v/>
      </c>
      <c r="M361">
        <f>IF(K361="","",IF(K361&gt;0,"Win",IF(K361&lt;0,"Loss","Breakeven")))</f>
        <v/>
      </c>
      <c r="S361" s="5" t="n"/>
      <c r="T361" s="5" t="n"/>
      <c r="U361">
        <f>IF(OR(S361="",T361=""),"",ROUND((T361-S361)*1440,0))</f>
        <v/>
      </c>
      <c r="V361">
        <f>IF($A361="","",COUNTIF($A$2:$A361,$A361))</f>
        <v/>
      </c>
    </row>
    <row r="362">
      <c r="A362" s="3" t="n"/>
      <c r="L362" s="4">
        <f>IF(OR(J362="",K362=""),"",IFERROR(K362/ABS(J362),""))</f>
        <v/>
      </c>
      <c r="M362">
        <f>IF(K362="","",IF(K362&gt;0,"Win",IF(K362&lt;0,"Loss","Breakeven")))</f>
        <v/>
      </c>
      <c r="S362" s="5" t="n"/>
      <c r="T362" s="5" t="n"/>
      <c r="U362">
        <f>IF(OR(S362="",T362=""),"",ROUND((T362-S362)*1440,0))</f>
        <v/>
      </c>
      <c r="V362">
        <f>IF($A362="","",COUNTIF($A$2:$A362,$A362))</f>
        <v/>
      </c>
    </row>
    <row r="363">
      <c r="A363" s="3" t="n"/>
      <c r="L363" s="4">
        <f>IF(OR(J363="",K363=""),"",IFERROR(K363/ABS(J363),""))</f>
        <v/>
      </c>
      <c r="M363">
        <f>IF(K363="","",IF(K363&gt;0,"Win",IF(K363&lt;0,"Loss","Breakeven")))</f>
        <v/>
      </c>
      <c r="S363" s="5" t="n"/>
      <c r="T363" s="5" t="n"/>
      <c r="U363">
        <f>IF(OR(S363="",T363=""),"",ROUND((T363-S363)*1440,0))</f>
        <v/>
      </c>
      <c r="V363">
        <f>IF($A363="","",COUNTIF($A$2:$A363,$A363))</f>
        <v/>
      </c>
    </row>
    <row r="364">
      <c r="A364" s="3" t="n"/>
      <c r="L364" s="4">
        <f>IF(OR(J364="",K364=""),"",IFERROR(K364/ABS(J364),""))</f>
        <v/>
      </c>
      <c r="M364">
        <f>IF(K364="","",IF(K364&gt;0,"Win",IF(K364&lt;0,"Loss","Breakeven")))</f>
        <v/>
      </c>
      <c r="S364" s="5" t="n"/>
      <c r="T364" s="5" t="n"/>
      <c r="U364">
        <f>IF(OR(S364="",T364=""),"",ROUND((T364-S364)*1440,0))</f>
        <v/>
      </c>
      <c r="V364">
        <f>IF($A364="","",COUNTIF($A$2:$A364,$A364))</f>
        <v/>
      </c>
    </row>
    <row r="365">
      <c r="A365" s="3" t="n"/>
      <c r="L365" s="4">
        <f>IF(OR(J365="",K365=""),"",IFERROR(K365/ABS(J365),""))</f>
        <v/>
      </c>
      <c r="M365">
        <f>IF(K365="","",IF(K365&gt;0,"Win",IF(K365&lt;0,"Loss","Breakeven")))</f>
        <v/>
      </c>
      <c r="S365" s="5" t="n"/>
      <c r="T365" s="5" t="n"/>
      <c r="U365">
        <f>IF(OR(S365="",T365=""),"",ROUND((T365-S365)*1440,0))</f>
        <v/>
      </c>
      <c r="V365">
        <f>IF($A365="","",COUNTIF($A$2:$A365,$A365))</f>
        <v/>
      </c>
    </row>
    <row r="366">
      <c r="A366" s="3" t="n"/>
      <c r="L366" s="4">
        <f>IF(OR(J366="",K366=""),"",IFERROR(K366/ABS(J366),""))</f>
        <v/>
      </c>
      <c r="M366">
        <f>IF(K366="","",IF(K366&gt;0,"Win",IF(K366&lt;0,"Loss","Breakeven")))</f>
        <v/>
      </c>
      <c r="S366" s="5" t="n"/>
      <c r="T366" s="5" t="n"/>
      <c r="U366">
        <f>IF(OR(S366="",T366=""),"",ROUND((T366-S366)*1440,0))</f>
        <v/>
      </c>
      <c r="V366">
        <f>IF($A366="","",COUNTIF($A$2:$A366,$A366))</f>
        <v/>
      </c>
    </row>
    <row r="367">
      <c r="A367" s="3" t="n"/>
      <c r="L367" s="4">
        <f>IF(OR(J367="",K367=""),"",IFERROR(K367/ABS(J367),""))</f>
        <v/>
      </c>
      <c r="M367">
        <f>IF(K367="","",IF(K367&gt;0,"Win",IF(K367&lt;0,"Loss","Breakeven")))</f>
        <v/>
      </c>
      <c r="S367" s="5" t="n"/>
      <c r="T367" s="5" t="n"/>
      <c r="U367">
        <f>IF(OR(S367="",T367=""),"",ROUND((T367-S367)*1440,0))</f>
        <v/>
      </c>
      <c r="V367">
        <f>IF($A367="","",COUNTIF($A$2:$A367,$A367))</f>
        <v/>
      </c>
    </row>
    <row r="368">
      <c r="A368" s="3" t="n"/>
      <c r="L368" s="4">
        <f>IF(OR(J368="",K368=""),"",IFERROR(K368/ABS(J368),""))</f>
        <v/>
      </c>
      <c r="M368">
        <f>IF(K368="","",IF(K368&gt;0,"Win",IF(K368&lt;0,"Loss","Breakeven")))</f>
        <v/>
      </c>
      <c r="S368" s="5" t="n"/>
      <c r="T368" s="5" t="n"/>
      <c r="U368">
        <f>IF(OR(S368="",T368=""),"",ROUND((T368-S368)*1440,0))</f>
        <v/>
      </c>
      <c r="V368">
        <f>IF($A368="","",COUNTIF($A$2:$A368,$A368))</f>
        <v/>
      </c>
    </row>
    <row r="369">
      <c r="A369" s="3" t="n"/>
      <c r="L369" s="4">
        <f>IF(OR(J369="",K369=""),"",IFERROR(K369/ABS(J369),""))</f>
        <v/>
      </c>
      <c r="M369">
        <f>IF(K369="","",IF(K369&gt;0,"Win",IF(K369&lt;0,"Loss","Breakeven")))</f>
        <v/>
      </c>
      <c r="S369" s="5" t="n"/>
      <c r="T369" s="5" t="n"/>
      <c r="U369">
        <f>IF(OR(S369="",T369=""),"",ROUND((T369-S369)*1440,0))</f>
        <v/>
      </c>
      <c r="V369">
        <f>IF($A369="","",COUNTIF($A$2:$A369,$A369))</f>
        <v/>
      </c>
    </row>
    <row r="370">
      <c r="A370" s="3" t="n"/>
      <c r="L370" s="4">
        <f>IF(OR(J370="",K370=""),"",IFERROR(K370/ABS(J370),""))</f>
        <v/>
      </c>
      <c r="M370">
        <f>IF(K370="","",IF(K370&gt;0,"Win",IF(K370&lt;0,"Loss","Breakeven")))</f>
        <v/>
      </c>
      <c r="S370" s="5" t="n"/>
      <c r="T370" s="5" t="n"/>
      <c r="U370">
        <f>IF(OR(S370="",T370=""),"",ROUND((T370-S370)*1440,0))</f>
        <v/>
      </c>
      <c r="V370">
        <f>IF($A370="","",COUNTIF($A$2:$A370,$A370))</f>
        <v/>
      </c>
    </row>
    <row r="371">
      <c r="A371" s="3" t="n"/>
      <c r="L371" s="4">
        <f>IF(OR(J371="",K371=""),"",IFERROR(K371/ABS(J371),""))</f>
        <v/>
      </c>
      <c r="M371">
        <f>IF(K371="","",IF(K371&gt;0,"Win",IF(K371&lt;0,"Loss","Breakeven")))</f>
        <v/>
      </c>
      <c r="S371" s="5" t="n"/>
      <c r="T371" s="5" t="n"/>
      <c r="U371">
        <f>IF(OR(S371="",T371=""),"",ROUND((T371-S371)*1440,0))</f>
        <v/>
      </c>
      <c r="V371">
        <f>IF($A371="","",COUNTIF($A$2:$A371,$A371))</f>
        <v/>
      </c>
    </row>
    <row r="372">
      <c r="A372" s="3" t="n"/>
      <c r="L372" s="4">
        <f>IF(OR(J372="",K372=""),"",IFERROR(K372/ABS(J372),""))</f>
        <v/>
      </c>
      <c r="M372">
        <f>IF(K372="","",IF(K372&gt;0,"Win",IF(K372&lt;0,"Loss","Breakeven")))</f>
        <v/>
      </c>
      <c r="S372" s="5" t="n"/>
      <c r="T372" s="5" t="n"/>
      <c r="U372">
        <f>IF(OR(S372="",T372=""),"",ROUND((T372-S372)*1440,0))</f>
        <v/>
      </c>
      <c r="V372">
        <f>IF($A372="","",COUNTIF($A$2:$A372,$A372))</f>
        <v/>
      </c>
    </row>
    <row r="373">
      <c r="A373" s="3" t="n"/>
      <c r="L373" s="4">
        <f>IF(OR(J373="",K373=""),"",IFERROR(K373/ABS(J373),""))</f>
        <v/>
      </c>
      <c r="M373">
        <f>IF(K373="","",IF(K373&gt;0,"Win",IF(K373&lt;0,"Loss","Breakeven")))</f>
        <v/>
      </c>
      <c r="S373" s="5" t="n"/>
      <c r="T373" s="5" t="n"/>
      <c r="U373">
        <f>IF(OR(S373="",T373=""),"",ROUND((T373-S373)*1440,0))</f>
        <v/>
      </c>
      <c r="V373">
        <f>IF($A373="","",COUNTIF($A$2:$A373,$A373))</f>
        <v/>
      </c>
    </row>
    <row r="374">
      <c r="A374" s="3" t="n"/>
      <c r="L374" s="4">
        <f>IF(OR(J374="",K374=""),"",IFERROR(K374/ABS(J374),""))</f>
        <v/>
      </c>
      <c r="M374">
        <f>IF(K374="","",IF(K374&gt;0,"Win",IF(K374&lt;0,"Loss","Breakeven")))</f>
        <v/>
      </c>
      <c r="S374" s="5" t="n"/>
      <c r="T374" s="5" t="n"/>
      <c r="U374">
        <f>IF(OR(S374="",T374=""),"",ROUND((T374-S374)*1440,0))</f>
        <v/>
      </c>
      <c r="V374">
        <f>IF($A374="","",COUNTIF($A$2:$A374,$A374))</f>
        <v/>
      </c>
    </row>
    <row r="375">
      <c r="A375" s="3" t="n"/>
      <c r="L375" s="4">
        <f>IF(OR(J375="",K375=""),"",IFERROR(K375/ABS(J375),""))</f>
        <v/>
      </c>
      <c r="M375">
        <f>IF(K375="","",IF(K375&gt;0,"Win",IF(K375&lt;0,"Loss","Breakeven")))</f>
        <v/>
      </c>
      <c r="S375" s="5" t="n"/>
      <c r="T375" s="5" t="n"/>
      <c r="U375">
        <f>IF(OR(S375="",T375=""),"",ROUND((T375-S375)*1440,0))</f>
        <v/>
      </c>
      <c r="V375">
        <f>IF($A375="","",COUNTIF($A$2:$A375,$A375))</f>
        <v/>
      </c>
    </row>
    <row r="376">
      <c r="A376" s="3" t="n"/>
      <c r="L376" s="4">
        <f>IF(OR(J376="",K376=""),"",IFERROR(K376/ABS(J376),""))</f>
        <v/>
      </c>
      <c r="M376">
        <f>IF(K376="","",IF(K376&gt;0,"Win",IF(K376&lt;0,"Loss","Breakeven")))</f>
        <v/>
      </c>
      <c r="S376" s="5" t="n"/>
      <c r="T376" s="5" t="n"/>
      <c r="U376">
        <f>IF(OR(S376="",T376=""),"",ROUND((T376-S376)*1440,0))</f>
        <v/>
      </c>
      <c r="V376">
        <f>IF($A376="","",COUNTIF($A$2:$A376,$A376))</f>
        <v/>
      </c>
    </row>
    <row r="377">
      <c r="A377" s="3" t="n"/>
      <c r="L377" s="4">
        <f>IF(OR(J377="",K377=""),"",IFERROR(K377/ABS(J377),""))</f>
        <v/>
      </c>
      <c r="M377">
        <f>IF(K377="","",IF(K377&gt;0,"Win",IF(K377&lt;0,"Loss","Breakeven")))</f>
        <v/>
      </c>
      <c r="S377" s="5" t="n"/>
      <c r="T377" s="5" t="n"/>
      <c r="U377">
        <f>IF(OR(S377="",T377=""),"",ROUND((T377-S377)*1440,0))</f>
        <v/>
      </c>
      <c r="V377">
        <f>IF($A377="","",COUNTIF($A$2:$A377,$A377))</f>
        <v/>
      </c>
    </row>
    <row r="378">
      <c r="A378" s="3" t="n"/>
      <c r="L378" s="4">
        <f>IF(OR(J378="",K378=""),"",IFERROR(K378/ABS(J378),""))</f>
        <v/>
      </c>
      <c r="M378">
        <f>IF(K378="","",IF(K378&gt;0,"Win",IF(K378&lt;0,"Loss","Breakeven")))</f>
        <v/>
      </c>
      <c r="S378" s="5" t="n"/>
      <c r="T378" s="5" t="n"/>
      <c r="U378">
        <f>IF(OR(S378="",T378=""),"",ROUND((T378-S378)*1440,0))</f>
        <v/>
      </c>
      <c r="V378">
        <f>IF($A378="","",COUNTIF($A$2:$A378,$A378))</f>
        <v/>
      </c>
    </row>
    <row r="379">
      <c r="A379" s="3" t="n"/>
      <c r="L379" s="4">
        <f>IF(OR(J379="",K379=""),"",IFERROR(K379/ABS(J379),""))</f>
        <v/>
      </c>
      <c r="M379">
        <f>IF(K379="","",IF(K379&gt;0,"Win",IF(K379&lt;0,"Loss","Breakeven")))</f>
        <v/>
      </c>
      <c r="S379" s="5" t="n"/>
      <c r="T379" s="5" t="n"/>
      <c r="U379">
        <f>IF(OR(S379="",T379=""),"",ROUND((T379-S379)*1440,0))</f>
        <v/>
      </c>
      <c r="V379">
        <f>IF($A379="","",COUNTIF($A$2:$A379,$A379))</f>
        <v/>
      </c>
    </row>
    <row r="380">
      <c r="A380" s="3" t="n"/>
      <c r="L380" s="4">
        <f>IF(OR(J380="",K380=""),"",IFERROR(K380/ABS(J380),""))</f>
        <v/>
      </c>
      <c r="M380">
        <f>IF(K380="","",IF(K380&gt;0,"Win",IF(K380&lt;0,"Loss","Breakeven")))</f>
        <v/>
      </c>
      <c r="S380" s="5" t="n"/>
      <c r="T380" s="5" t="n"/>
      <c r="U380">
        <f>IF(OR(S380="",T380=""),"",ROUND((T380-S380)*1440,0))</f>
        <v/>
      </c>
      <c r="V380">
        <f>IF($A380="","",COUNTIF($A$2:$A380,$A380))</f>
        <v/>
      </c>
    </row>
    <row r="381">
      <c r="A381" s="3" t="n"/>
      <c r="L381" s="4">
        <f>IF(OR(J381="",K381=""),"",IFERROR(K381/ABS(J381),""))</f>
        <v/>
      </c>
      <c r="M381">
        <f>IF(K381="","",IF(K381&gt;0,"Win",IF(K381&lt;0,"Loss","Breakeven")))</f>
        <v/>
      </c>
      <c r="S381" s="5" t="n"/>
      <c r="T381" s="5" t="n"/>
      <c r="U381">
        <f>IF(OR(S381="",T381=""),"",ROUND((T381-S381)*1440,0))</f>
        <v/>
      </c>
      <c r="V381">
        <f>IF($A381="","",COUNTIF($A$2:$A381,$A381))</f>
        <v/>
      </c>
    </row>
    <row r="382">
      <c r="A382" s="3" t="n"/>
      <c r="L382" s="4">
        <f>IF(OR(J382="",K382=""),"",IFERROR(K382/ABS(J382),""))</f>
        <v/>
      </c>
      <c r="M382">
        <f>IF(K382="","",IF(K382&gt;0,"Win",IF(K382&lt;0,"Loss","Breakeven")))</f>
        <v/>
      </c>
      <c r="S382" s="5" t="n"/>
      <c r="T382" s="5" t="n"/>
      <c r="U382">
        <f>IF(OR(S382="",T382=""),"",ROUND((T382-S382)*1440,0))</f>
        <v/>
      </c>
      <c r="V382">
        <f>IF($A382="","",COUNTIF($A$2:$A382,$A382))</f>
        <v/>
      </c>
    </row>
    <row r="383">
      <c r="A383" s="3" t="n"/>
      <c r="L383" s="4">
        <f>IF(OR(J383="",K383=""),"",IFERROR(K383/ABS(J383),""))</f>
        <v/>
      </c>
      <c r="M383">
        <f>IF(K383="","",IF(K383&gt;0,"Win",IF(K383&lt;0,"Loss","Breakeven")))</f>
        <v/>
      </c>
      <c r="S383" s="5" t="n"/>
      <c r="T383" s="5" t="n"/>
      <c r="U383">
        <f>IF(OR(S383="",T383=""),"",ROUND((T383-S383)*1440,0))</f>
        <v/>
      </c>
      <c r="V383">
        <f>IF($A383="","",COUNTIF($A$2:$A383,$A383))</f>
        <v/>
      </c>
    </row>
    <row r="384">
      <c r="A384" s="3" t="n"/>
      <c r="L384" s="4">
        <f>IF(OR(J384="",K384=""),"",IFERROR(K384/ABS(J384),""))</f>
        <v/>
      </c>
      <c r="M384">
        <f>IF(K384="","",IF(K384&gt;0,"Win",IF(K384&lt;0,"Loss","Breakeven")))</f>
        <v/>
      </c>
      <c r="S384" s="5" t="n"/>
      <c r="T384" s="5" t="n"/>
      <c r="U384">
        <f>IF(OR(S384="",T384=""),"",ROUND((T384-S384)*1440,0))</f>
        <v/>
      </c>
      <c r="V384">
        <f>IF($A384="","",COUNTIF($A$2:$A384,$A384))</f>
        <v/>
      </c>
    </row>
    <row r="385">
      <c r="A385" s="3" t="n"/>
      <c r="L385" s="4">
        <f>IF(OR(J385="",K385=""),"",IFERROR(K385/ABS(J385),""))</f>
        <v/>
      </c>
      <c r="M385">
        <f>IF(K385="","",IF(K385&gt;0,"Win",IF(K385&lt;0,"Loss","Breakeven")))</f>
        <v/>
      </c>
      <c r="S385" s="5" t="n"/>
      <c r="T385" s="5" t="n"/>
      <c r="U385">
        <f>IF(OR(S385="",T385=""),"",ROUND((T385-S385)*1440,0))</f>
        <v/>
      </c>
      <c r="V385">
        <f>IF($A385="","",COUNTIF($A$2:$A385,$A385))</f>
        <v/>
      </c>
    </row>
    <row r="386">
      <c r="A386" s="3" t="n"/>
      <c r="L386" s="4">
        <f>IF(OR(J386="",K386=""),"",IFERROR(K386/ABS(J386),""))</f>
        <v/>
      </c>
      <c r="M386">
        <f>IF(K386="","",IF(K386&gt;0,"Win",IF(K386&lt;0,"Loss","Breakeven")))</f>
        <v/>
      </c>
      <c r="S386" s="5" t="n"/>
      <c r="T386" s="5" t="n"/>
      <c r="U386">
        <f>IF(OR(S386="",T386=""),"",ROUND((T386-S386)*1440,0))</f>
        <v/>
      </c>
      <c r="V386">
        <f>IF($A386="","",COUNTIF($A$2:$A386,$A386))</f>
        <v/>
      </c>
    </row>
    <row r="387">
      <c r="A387" s="3" t="n"/>
      <c r="L387" s="4">
        <f>IF(OR(J387="",K387=""),"",IFERROR(K387/ABS(J387),""))</f>
        <v/>
      </c>
      <c r="M387">
        <f>IF(K387="","",IF(K387&gt;0,"Win",IF(K387&lt;0,"Loss","Breakeven")))</f>
        <v/>
      </c>
      <c r="S387" s="5" t="n"/>
      <c r="T387" s="5" t="n"/>
      <c r="U387">
        <f>IF(OR(S387="",T387=""),"",ROUND((T387-S387)*1440,0))</f>
        <v/>
      </c>
      <c r="V387">
        <f>IF($A387="","",COUNTIF($A$2:$A387,$A387))</f>
        <v/>
      </c>
    </row>
    <row r="388">
      <c r="A388" s="3" t="n"/>
      <c r="L388" s="4">
        <f>IF(OR(J388="",K388=""),"",IFERROR(K388/ABS(J388),""))</f>
        <v/>
      </c>
      <c r="M388">
        <f>IF(K388="","",IF(K388&gt;0,"Win",IF(K388&lt;0,"Loss","Breakeven")))</f>
        <v/>
      </c>
      <c r="S388" s="5" t="n"/>
      <c r="T388" s="5" t="n"/>
      <c r="U388">
        <f>IF(OR(S388="",T388=""),"",ROUND((T388-S388)*1440,0))</f>
        <v/>
      </c>
      <c r="V388">
        <f>IF($A388="","",COUNTIF($A$2:$A388,$A388))</f>
        <v/>
      </c>
    </row>
    <row r="389">
      <c r="A389" s="3" t="n"/>
      <c r="L389" s="4">
        <f>IF(OR(J389="",K389=""),"",IFERROR(K389/ABS(J389),""))</f>
        <v/>
      </c>
      <c r="M389">
        <f>IF(K389="","",IF(K389&gt;0,"Win",IF(K389&lt;0,"Loss","Breakeven")))</f>
        <v/>
      </c>
      <c r="S389" s="5" t="n"/>
      <c r="T389" s="5" t="n"/>
      <c r="U389">
        <f>IF(OR(S389="",T389=""),"",ROUND((T389-S389)*1440,0))</f>
        <v/>
      </c>
      <c r="V389">
        <f>IF($A389="","",COUNTIF($A$2:$A389,$A389))</f>
        <v/>
      </c>
    </row>
    <row r="390">
      <c r="A390" s="3" t="n"/>
      <c r="L390" s="4">
        <f>IF(OR(J390="",K390=""),"",IFERROR(K390/ABS(J390),""))</f>
        <v/>
      </c>
      <c r="M390">
        <f>IF(K390="","",IF(K390&gt;0,"Win",IF(K390&lt;0,"Loss","Breakeven")))</f>
        <v/>
      </c>
      <c r="S390" s="5" t="n"/>
      <c r="T390" s="5" t="n"/>
      <c r="U390">
        <f>IF(OR(S390="",T390=""),"",ROUND((T390-S390)*1440,0))</f>
        <v/>
      </c>
      <c r="V390">
        <f>IF($A390="","",COUNTIF($A$2:$A390,$A390))</f>
        <v/>
      </c>
    </row>
    <row r="391">
      <c r="A391" s="3" t="n"/>
      <c r="L391" s="4">
        <f>IF(OR(J391="",K391=""),"",IFERROR(K391/ABS(J391),""))</f>
        <v/>
      </c>
      <c r="M391">
        <f>IF(K391="","",IF(K391&gt;0,"Win",IF(K391&lt;0,"Loss","Breakeven")))</f>
        <v/>
      </c>
      <c r="S391" s="5" t="n"/>
      <c r="T391" s="5" t="n"/>
      <c r="U391">
        <f>IF(OR(S391="",T391=""),"",ROUND((T391-S391)*1440,0))</f>
        <v/>
      </c>
      <c r="V391">
        <f>IF($A391="","",COUNTIF($A$2:$A391,$A391))</f>
        <v/>
      </c>
    </row>
    <row r="392">
      <c r="A392" s="3" t="n"/>
      <c r="L392" s="4">
        <f>IF(OR(J392="",K392=""),"",IFERROR(K392/ABS(J392),""))</f>
        <v/>
      </c>
      <c r="M392">
        <f>IF(K392="","",IF(K392&gt;0,"Win",IF(K392&lt;0,"Loss","Breakeven")))</f>
        <v/>
      </c>
      <c r="S392" s="5" t="n"/>
      <c r="T392" s="5" t="n"/>
      <c r="U392">
        <f>IF(OR(S392="",T392=""),"",ROUND((T392-S392)*1440,0))</f>
        <v/>
      </c>
      <c r="V392">
        <f>IF($A392="","",COUNTIF($A$2:$A392,$A392))</f>
        <v/>
      </c>
    </row>
    <row r="393">
      <c r="A393" s="3" t="n"/>
      <c r="L393" s="4">
        <f>IF(OR(J393="",K393=""),"",IFERROR(K393/ABS(J393),""))</f>
        <v/>
      </c>
      <c r="M393">
        <f>IF(K393="","",IF(K393&gt;0,"Win",IF(K393&lt;0,"Loss","Breakeven")))</f>
        <v/>
      </c>
      <c r="S393" s="5" t="n"/>
      <c r="T393" s="5" t="n"/>
      <c r="U393">
        <f>IF(OR(S393="",T393=""),"",ROUND((T393-S393)*1440,0))</f>
        <v/>
      </c>
      <c r="V393">
        <f>IF($A393="","",COUNTIF($A$2:$A393,$A393))</f>
        <v/>
      </c>
    </row>
    <row r="394">
      <c r="A394" s="3" t="n"/>
      <c r="L394" s="4">
        <f>IF(OR(J394="",K394=""),"",IFERROR(K394/ABS(J394),""))</f>
        <v/>
      </c>
      <c r="M394">
        <f>IF(K394="","",IF(K394&gt;0,"Win",IF(K394&lt;0,"Loss","Breakeven")))</f>
        <v/>
      </c>
      <c r="S394" s="5" t="n"/>
      <c r="T394" s="5" t="n"/>
      <c r="U394">
        <f>IF(OR(S394="",T394=""),"",ROUND((T394-S394)*1440,0))</f>
        <v/>
      </c>
      <c r="V394">
        <f>IF($A394="","",COUNTIF($A$2:$A394,$A394))</f>
        <v/>
      </c>
    </row>
    <row r="395">
      <c r="A395" s="3" t="n"/>
      <c r="L395" s="4">
        <f>IF(OR(J395="",K395=""),"",IFERROR(K395/ABS(J395),""))</f>
        <v/>
      </c>
      <c r="M395">
        <f>IF(K395="","",IF(K395&gt;0,"Win",IF(K395&lt;0,"Loss","Breakeven")))</f>
        <v/>
      </c>
      <c r="S395" s="5" t="n"/>
      <c r="T395" s="5" t="n"/>
      <c r="U395">
        <f>IF(OR(S395="",T395=""),"",ROUND((T395-S395)*1440,0))</f>
        <v/>
      </c>
      <c r="V395">
        <f>IF($A395="","",COUNTIF($A$2:$A395,$A395))</f>
        <v/>
      </c>
    </row>
    <row r="396">
      <c r="A396" s="3" t="n"/>
      <c r="L396" s="4">
        <f>IF(OR(J396="",K396=""),"",IFERROR(K396/ABS(J396),""))</f>
        <v/>
      </c>
      <c r="M396">
        <f>IF(K396="","",IF(K396&gt;0,"Win",IF(K396&lt;0,"Loss","Breakeven")))</f>
        <v/>
      </c>
      <c r="S396" s="5" t="n"/>
      <c r="T396" s="5" t="n"/>
      <c r="U396">
        <f>IF(OR(S396="",T396=""),"",ROUND((T396-S396)*1440,0))</f>
        <v/>
      </c>
      <c r="V396">
        <f>IF($A396="","",COUNTIF($A$2:$A396,$A396))</f>
        <v/>
      </c>
    </row>
    <row r="397">
      <c r="A397" s="3" t="n"/>
      <c r="L397" s="4">
        <f>IF(OR(J397="",K397=""),"",IFERROR(K397/ABS(J397),""))</f>
        <v/>
      </c>
      <c r="M397">
        <f>IF(K397="","",IF(K397&gt;0,"Win",IF(K397&lt;0,"Loss","Breakeven")))</f>
        <v/>
      </c>
      <c r="S397" s="5" t="n"/>
      <c r="T397" s="5" t="n"/>
      <c r="U397">
        <f>IF(OR(S397="",T397=""),"",ROUND((T397-S397)*1440,0))</f>
        <v/>
      </c>
      <c r="V397">
        <f>IF($A397="","",COUNTIF($A$2:$A397,$A397))</f>
        <v/>
      </c>
    </row>
    <row r="398">
      <c r="A398" s="3" t="n"/>
      <c r="L398" s="4">
        <f>IF(OR(J398="",K398=""),"",IFERROR(K398/ABS(J398),""))</f>
        <v/>
      </c>
      <c r="M398">
        <f>IF(K398="","",IF(K398&gt;0,"Win",IF(K398&lt;0,"Loss","Breakeven")))</f>
        <v/>
      </c>
      <c r="S398" s="5" t="n"/>
      <c r="T398" s="5" t="n"/>
      <c r="U398">
        <f>IF(OR(S398="",T398=""),"",ROUND((T398-S398)*1440,0))</f>
        <v/>
      </c>
      <c r="V398">
        <f>IF($A398="","",COUNTIF($A$2:$A398,$A398))</f>
        <v/>
      </c>
    </row>
    <row r="399">
      <c r="A399" s="3" t="n"/>
      <c r="L399" s="4">
        <f>IF(OR(J399="",K399=""),"",IFERROR(K399/ABS(J399),""))</f>
        <v/>
      </c>
      <c r="M399">
        <f>IF(K399="","",IF(K399&gt;0,"Win",IF(K399&lt;0,"Loss","Breakeven")))</f>
        <v/>
      </c>
      <c r="S399" s="5" t="n"/>
      <c r="T399" s="5" t="n"/>
      <c r="U399">
        <f>IF(OR(S399="",T399=""),"",ROUND((T399-S399)*1440,0))</f>
        <v/>
      </c>
      <c r="V399">
        <f>IF($A399="","",COUNTIF($A$2:$A399,$A399))</f>
        <v/>
      </c>
    </row>
    <row r="400">
      <c r="A400" s="3" t="n"/>
      <c r="L400" s="4">
        <f>IF(OR(J400="",K400=""),"",IFERROR(K400/ABS(J400),""))</f>
        <v/>
      </c>
      <c r="M400">
        <f>IF(K400="","",IF(K400&gt;0,"Win",IF(K400&lt;0,"Loss","Breakeven")))</f>
        <v/>
      </c>
      <c r="S400" s="5" t="n"/>
      <c r="T400" s="5" t="n"/>
      <c r="U400">
        <f>IF(OR(S400="",T400=""),"",ROUND((T400-S400)*1440,0))</f>
        <v/>
      </c>
      <c r="V400">
        <f>IF($A400="","",COUNTIF($A$2:$A400,$A400))</f>
        <v/>
      </c>
    </row>
    <row r="401">
      <c r="A401" s="3" t="n"/>
      <c r="L401" s="4">
        <f>IF(OR(J401="",K401=""),"",IFERROR(K401/ABS(J401),""))</f>
        <v/>
      </c>
      <c r="M401">
        <f>IF(K401="","",IF(K401&gt;0,"Win",IF(K401&lt;0,"Loss","Breakeven")))</f>
        <v/>
      </c>
      <c r="S401" s="5" t="n"/>
      <c r="T401" s="5" t="n"/>
      <c r="U401">
        <f>IF(OR(S401="",T401=""),"",ROUND((T401-S401)*1440,0))</f>
        <v/>
      </c>
      <c r="V401">
        <f>IF($A401="","",COUNTIF($A$2:$A401,$A401))</f>
        <v/>
      </c>
    </row>
    <row r="402">
      <c r="A402" s="3" t="n"/>
      <c r="L402" s="4">
        <f>IF(OR(J402="",K402=""),"",IFERROR(K402/ABS(J402),""))</f>
        <v/>
      </c>
      <c r="M402">
        <f>IF(K402="","",IF(K402&gt;0,"Win",IF(K402&lt;0,"Loss","Breakeven")))</f>
        <v/>
      </c>
      <c r="S402" s="5" t="n"/>
      <c r="T402" s="5" t="n"/>
      <c r="U402">
        <f>IF(OR(S402="",T402=""),"",ROUND((T402-S402)*1440,0))</f>
        <v/>
      </c>
      <c r="V402">
        <f>IF($A402="","",COUNTIF($A$2:$A402,$A402))</f>
        <v/>
      </c>
    </row>
    <row r="403">
      <c r="A403" s="3" t="n"/>
      <c r="L403" s="4">
        <f>IF(OR(J403="",K403=""),"",IFERROR(K403/ABS(J403),""))</f>
        <v/>
      </c>
      <c r="M403">
        <f>IF(K403="","",IF(K403&gt;0,"Win",IF(K403&lt;0,"Loss","Breakeven")))</f>
        <v/>
      </c>
      <c r="S403" s="5" t="n"/>
      <c r="T403" s="5" t="n"/>
      <c r="U403">
        <f>IF(OR(S403="",T403=""),"",ROUND((T403-S403)*1440,0))</f>
        <v/>
      </c>
      <c r="V403">
        <f>IF($A403="","",COUNTIF($A$2:$A403,$A403))</f>
        <v/>
      </c>
    </row>
    <row r="404">
      <c r="A404" s="3" t="n"/>
      <c r="L404" s="4">
        <f>IF(OR(J404="",K404=""),"",IFERROR(K404/ABS(J404),""))</f>
        <v/>
      </c>
      <c r="M404">
        <f>IF(K404="","",IF(K404&gt;0,"Win",IF(K404&lt;0,"Loss","Breakeven")))</f>
        <v/>
      </c>
      <c r="S404" s="5" t="n"/>
      <c r="T404" s="5" t="n"/>
      <c r="U404">
        <f>IF(OR(S404="",T404=""),"",ROUND((T404-S404)*1440,0))</f>
        <v/>
      </c>
      <c r="V404">
        <f>IF($A404="","",COUNTIF($A$2:$A404,$A404))</f>
        <v/>
      </c>
    </row>
    <row r="405">
      <c r="A405" s="3" t="n"/>
      <c r="L405" s="4">
        <f>IF(OR(J405="",K405=""),"",IFERROR(K405/ABS(J405),""))</f>
        <v/>
      </c>
      <c r="M405">
        <f>IF(K405="","",IF(K405&gt;0,"Win",IF(K405&lt;0,"Loss","Breakeven")))</f>
        <v/>
      </c>
      <c r="S405" s="5" t="n"/>
      <c r="T405" s="5" t="n"/>
      <c r="U405">
        <f>IF(OR(S405="",T405=""),"",ROUND((T405-S405)*1440,0))</f>
        <v/>
      </c>
      <c r="V405">
        <f>IF($A405="","",COUNTIF($A$2:$A405,$A405))</f>
        <v/>
      </c>
    </row>
    <row r="406">
      <c r="A406" s="3" t="n"/>
      <c r="L406" s="4">
        <f>IF(OR(J406="",K406=""),"",IFERROR(K406/ABS(J406),""))</f>
        <v/>
      </c>
      <c r="M406">
        <f>IF(K406="","",IF(K406&gt;0,"Win",IF(K406&lt;0,"Loss","Breakeven")))</f>
        <v/>
      </c>
      <c r="S406" s="5" t="n"/>
      <c r="T406" s="5" t="n"/>
      <c r="U406">
        <f>IF(OR(S406="",T406=""),"",ROUND((T406-S406)*1440,0))</f>
        <v/>
      </c>
      <c r="V406">
        <f>IF($A406="","",COUNTIF($A$2:$A406,$A406))</f>
        <v/>
      </c>
    </row>
    <row r="407">
      <c r="A407" s="3" t="n"/>
      <c r="L407" s="4">
        <f>IF(OR(J407="",K407=""),"",IFERROR(K407/ABS(J407),""))</f>
        <v/>
      </c>
      <c r="M407">
        <f>IF(K407="","",IF(K407&gt;0,"Win",IF(K407&lt;0,"Loss","Breakeven")))</f>
        <v/>
      </c>
      <c r="S407" s="5" t="n"/>
      <c r="T407" s="5" t="n"/>
      <c r="U407">
        <f>IF(OR(S407="",T407=""),"",ROUND((T407-S407)*1440,0))</f>
        <v/>
      </c>
      <c r="V407">
        <f>IF($A407="","",COUNTIF($A$2:$A407,$A407))</f>
        <v/>
      </c>
    </row>
    <row r="408">
      <c r="A408" s="3" t="n"/>
      <c r="L408" s="4">
        <f>IF(OR(J408="",K408=""),"",IFERROR(K408/ABS(J408),""))</f>
        <v/>
      </c>
      <c r="M408">
        <f>IF(K408="","",IF(K408&gt;0,"Win",IF(K408&lt;0,"Loss","Breakeven")))</f>
        <v/>
      </c>
      <c r="S408" s="5" t="n"/>
      <c r="T408" s="5" t="n"/>
      <c r="U408">
        <f>IF(OR(S408="",T408=""),"",ROUND((T408-S408)*1440,0))</f>
        <v/>
      </c>
      <c r="V408">
        <f>IF($A408="","",COUNTIF($A$2:$A408,$A408))</f>
        <v/>
      </c>
    </row>
    <row r="409">
      <c r="A409" s="3" t="n"/>
      <c r="L409" s="4">
        <f>IF(OR(J409="",K409=""),"",IFERROR(K409/ABS(J409),""))</f>
        <v/>
      </c>
      <c r="M409">
        <f>IF(K409="","",IF(K409&gt;0,"Win",IF(K409&lt;0,"Loss","Breakeven")))</f>
        <v/>
      </c>
      <c r="S409" s="5" t="n"/>
      <c r="T409" s="5" t="n"/>
      <c r="U409">
        <f>IF(OR(S409="",T409=""),"",ROUND((T409-S409)*1440,0))</f>
        <v/>
      </c>
      <c r="V409">
        <f>IF($A409="","",COUNTIF($A$2:$A409,$A409))</f>
        <v/>
      </c>
    </row>
    <row r="410">
      <c r="A410" s="3" t="n"/>
      <c r="L410" s="4">
        <f>IF(OR(J410="",K410=""),"",IFERROR(K410/ABS(J410),""))</f>
        <v/>
      </c>
      <c r="M410">
        <f>IF(K410="","",IF(K410&gt;0,"Win",IF(K410&lt;0,"Loss","Breakeven")))</f>
        <v/>
      </c>
      <c r="S410" s="5" t="n"/>
      <c r="T410" s="5" t="n"/>
      <c r="U410">
        <f>IF(OR(S410="",T410=""),"",ROUND((T410-S410)*1440,0))</f>
        <v/>
      </c>
      <c r="V410">
        <f>IF($A410="","",COUNTIF($A$2:$A410,$A410))</f>
        <v/>
      </c>
    </row>
    <row r="411">
      <c r="A411" s="3" t="n"/>
      <c r="L411" s="4">
        <f>IF(OR(J411="",K411=""),"",IFERROR(K411/ABS(J411),""))</f>
        <v/>
      </c>
      <c r="M411">
        <f>IF(K411="","",IF(K411&gt;0,"Win",IF(K411&lt;0,"Loss","Breakeven")))</f>
        <v/>
      </c>
      <c r="S411" s="5" t="n"/>
      <c r="T411" s="5" t="n"/>
      <c r="U411">
        <f>IF(OR(S411="",T411=""),"",ROUND((T411-S411)*1440,0))</f>
        <v/>
      </c>
      <c r="V411">
        <f>IF($A411="","",COUNTIF($A$2:$A411,$A411))</f>
        <v/>
      </c>
    </row>
    <row r="412">
      <c r="A412" s="3" t="n"/>
      <c r="L412" s="4">
        <f>IF(OR(J412="",K412=""),"",IFERROR(K412/ABS(J412),""))</f>
        <v/>
      </c>
      <c r="M412">
        <f>IF(K412="","",IF(K412&gt;0,"Win",IF(K412&lt;0,"Loss","Breakeven")))</f>
        <v/>
      </c>
      <c r="S412" s="5" t="n"/>
      <c r="T412" s="5" t="n"/>
      <c r="U412">
        <f>IF(OR(S412="",T412=""),"",ROUND((T412-S412)*1440,0))</f>
        <v/>
      </c>
      <c r="V412">
        <f>IF($A412="","",COUNTIF($A$2:$A412,$A412))</f>
        <v/>
      </c>
    </row>
    <row r="413">
      <c r="A413" s="3" t="n"/>
      <c r="L413" s="4">
        <f>IF(OR(J413="",K413=""),"",IFERROR(K413/ABS(J413),""))</f>
        <v/>
      </c>
      <c r="M413">
        <f>IF(K413="","",IF(K413&gt;0,"Win",IF(K413&lt;0,"Loss","Breakeven")))</f>
        <v/>
      </c>
      <c r="S413" s="5" t="n"/>
      <c r="T413" s="5" t="n"/>
      <c r="U413">
        <f>IF(OR(S413="",T413=""),"",ROUND((T413-S413)*1440,0))</f>
        <v/>
      </c>
      <c r="V413">
        <f>IF($A413="","",COUNTIF($A$2:$A413,$A413))</f>
        <v/>
      </c>
    </row>
    <row r="414">
      <c r="A414" s="3" t="n"/>
      <c r="L414" s="4">
        <f>IF(OR(J414="",K414=""),"",IFERROR(K414/ABS(J414),""))</f>
        <v/>
      </c>
      <c r="M414">
        <f>IF(K414="","",IF(K414&gt;0,"Win",IF(K414&lt;0,"Loss","Breakeven")))</f>
        <v/>
      </c>
      <c r="S414" s="5" t="n"/>
      <c r="T414" s="5" t="n"/>
      <c r="U414">
        <f>IF(OR(S414="",T414=""),"",ROUND((T414-S414)*1440,0))</f>
        <v/>
      </c>
      <c r="V414">
        <f>IF($A414="","",COUNTIF($A$2:$A414,$A414))</f>
        <v/>
      </c>
    </row>
    <row r="415">
      <c r="A415" s="3" t="n"/>
      <c r="L415" s="4">
        <f>IF(OR(J415="",K415=""),"",IFERROR(K415/ABS(J415),""))</f>
        <v/>
      </c>
      <c r="M415">
        <f>IF(K415="","",IF(K415&gt;0,"Win",IF(K415&lt;0,"Loss","Breakeven")))</f>
        <v/>
      </c>
      <c r="S415" s="5" t="n"/>
      <c r="T415" s="5" t="n"/>
      <c r="U415">
        <f>IF(OR(S415="",T415=""),"",ROUND((T415-S415)*1440,0))</f>
        <v/>
      </c>
      <c r="V415">
        <f>IF($A415="","",COUNTIF($A$2:$A415,$A415))</f>
        <v/>
      </c>
    </row>
    <row r="416">
      <c r="A416" s="3" t="n"/>
      <c r="L416" s="4">
        <f>IF(OR(J416="",K416=""),"",IFERROR(K416/ABS(J416),""))</f>
        <v/>
      </c>
      <c r="M416">
        <f>IF(K416="","",IF(K416&gt;0,"Win",IF(K416&lt;0,"Loss","Breakeven")))</f>
        <v/>
      </c>
      <c r="S416" s="5" t="n"/>
      <c r="T416" s="5" t="n"/>
      <c r="U416">
        <f>IF(OR(S416="",T416=""),"",ROUND((T416-S416)*1440,0))</f>
        <v/>
      </c>
      <c r="V416">
        <f>IF($A416="","",COUNTIF($A$2:$A416,$A416))</f>
        <v/>
      </c>
    </row>
    <row r="417">
      <c r="A417" s="3" t="n"/>
      <c r="L417" s="4">
        <f>IF(OR(J417="",K417=""),"",IFERROR(K417/ABS(J417),""))</f>
        <v/>
      </c>
      <c r="M417">
        <f>IF(K417="","",IF(K417&gt;0,"Win",IF(K417&lt;0,"Loss","Breakeven")))</f>
        <v/>
      </c>
      <c r="S417" s="5" t="n"/>
      <c r="T417" s="5" t="n"/>
      <c r="U417">
        <f>IF(OR(S417="",T417=""),"",ROUND((T417-S417)*1440,0))</f>
        <v/>
      </c>
      <c r="V417">
        <f>IF($A417="","",COUNTIF($A$2:$A417,$A417))</f>
        <v/>
      </c>
    </row>
    <row r="418">
      <c r="A418" s="3" t="n"/>
      <c r="L418" s="4">
        <f>IF(OR(J418="",K418=""),"",IFERROR(K418/ABS(J418),""))</f>
        <v/>
      </c>
      <c r="M418">
        <f>IF(K418="","",IF(K418&gt;0,"Win",IF(K418&lt;0,"Loss","Breakeven")))</f>
        <v/>
      </c>
      <c r="S418" s="5" t="n"/>
      <c r="T418" s="5" t="n"/>
      <c r="U418">
        <f>IF(OR(S418="",T418=""),"",ROUND((T418-S418)*1440,0))</f>
        <v/>
      </c>
      <c r="V418">
        <f>IF($A418="","",COUNTIF($A$2:$A418,$A418))</f>
        <v/>
      </c>
    </row>
    <row r="419">
      <c r="A419" s="3" t="n"/>
      <c r="L419" s="4">
        <f>IF(OR(J419="",K419=""),"",IFERROR(K419/ABS(J419),""))</f>
        <v/>
      </c>
      <c r="M419">
        <f>IF(K419="","",IF(K419&gt;0,"Win",IF(K419&lt;0,"Loss","Breakeven")))</f>
        <v/>
      </c>
      <c r="S419" s="5" t="n"/>
      <c r="T419" s="5" t="n"/>
      <c r="U419">
        <f>IF(OR(S419="",T419=""),"",ROUND((T419-S419)*1440,0))</f>
        <v/>
      </c>
      <c r="V419">
        <f>IF($A419="","",COUNTIF($A$2:$A419,$A419))</f>
        <v/>
      </c>
    </row>
    <row r="420">
      <c r="A420" s="3" t="n"/>
      <c r="L420" s="4">
        <f>IF(OR(J420="",K420=""),"",IFERROR(K420/ABS(J420),""))</f>
        <v/>
      </c>
      <c r="M420">
        <f>IF(K420="","",IF(K420&gt;0,"Win",IF(K420&lt;0,"Loss","Breakeven")))</f>
        <v/>
      </c>
      <c r="S420" s="5" t="n"/>
      <c r="T420" s="5" t="n"/>
      <c r="U420">
        <f>IF(OR(S420="",T420=""),"",ROUND((T420-S420)*1440,0))</f>
        <v/>
      </c>
      <c r="V420">
        <f>IF($A420="","",COUNTIF($A$2:$A420,$A420))</f>
        <v/>
      </c>
    </row>
    <row r="421">
      <c r="A421" s="3" t="n"/>
      <c r="L421" s="4">
        <f>IF(OR(J421="",K421=""),"",IFERROR(K421/ABS(J421),""))</f>
        <v/>
      </c>
      <c r="M421">
        <f>IF(K421="","",IF(K421&gt;0,"Win",IF(K421&lt;0,"Loss","Breakeven")))</f>
        <v/>
      </c>
      <c r="S421" s="5" t="n"/>
      <c r="T421" s="5" t="n"/>
      <c r="U421">
        <f>IF(OR(S421="",T421=""),"",ROUND((T421-S421)*1440,0))</f>
        <v/>
      </c>
      <c r="V421">
        <f>IF($A421="","",COUNTIF($A$2:$A421,$A421))</f>
        <v/>
      </c>
    </row>
    <row r="422">
      <c r="A422" s="3" t="n"/>
      <c r="L422" s="4">
        <f>IF(OR(J422="",K422=""),"",IFERROR(K422/ABS(J422),""))</f>
        <v/>
      </c>
      <c r="M422">
        <f>IF(K422="","",IF(K422&gt;0,"Win",IF(K422&lt;0,"Loss","Breakeven")))</f>
        <v/>
      </c>
      <c r="S422" s="5" t="n"/>
      <c r="T422" s="5" t="n"/>
      <c r="U422">
        <f>IF(OR(S422="",T422=""),"",ROUND((T422-S422)*1440,0))</f>
        <v/>
      </c>
      <c r="V422">
        <f>IF($A422="","",COUNTIF($A$2:$A422,$A422))</f>
        <v/>
      </c>
    </row>
    <row r="423">
      <c r="A423" s="3" t="n"/>
      <c r="L423" s="4">
        <f>IF(OR(J423="",K423=""),"",IFERROR(K423/ABS(J423),""))</f>
        <v/>
      </c>
      <c r="M423">
        <f>IF(K423="","",IF(K423&gt;0,"Win",IF(K423&lt;0,"Loss","Breakeven")))</f>
        <v/>
      </c>
      <c r="S423" s="5" t="n"/>
      <c r="T423" s="5" t="n"/>
      <c r="U423">
        <f>IF(OR(S423="",T423=""),"",ROUND((T423-S423)*1440,0))</f>
        <v/>
      </c>
      <c r="V423">
        <f>IF($A423="","",COUNTIF($A$2:$A423,$A423))</f>
        <v/>
      </c>
    </row>
    <row r="424">
      <c r="A424" s="3" t="n"/>
      <c r="L424" s="4">
        <f>IF(OR(J424="",K424=""),"",IFERROR(K424/ABS(J424),""))</f>
        <v/>
      </c>
      <c r="M424">
        <f>IF(K424="","",IF(K424&gt;0,"Win",IF(K424&lt;0,"Loss","Breakeven")))</f>
        <v/>
      </c>
      <c r="S424" s="5" t="n"/>
      <c r="T424" s="5" t="n"/>
      <c r="U424">
        <f>IF(OR(S424="",T424=""),"",ROUND((T424-S424)*1440,0))</f>
        <v/>
      </c>
      <c r="V424">
        <f>IF($A424="","",COUNTIF($A$2:$A424,$A424))</f>
        <v/>
      </c>
    </row>
    <row r="425">
      <c r="A425" s="3" t="n"/>
      <c r="L425" s="4">
        <f>IF(OR(J425="",K425=""),"",IFERROR(K425/ABS(J425),""))</f>
        <v/>
      </c>
      <c r="M425">
        <f>IF(K425="","",IF(K425&gt;0,"Win",IF(K425&lt;0,"Loss","Breakeven")))</f>
        <v/>
      </c>
      <c r="S425" s="5" t="n"/>
      <c r="T425" s="5" t="n"/>
      <c r="U425">
        <f>IF(OR(S425="",T425=""),"",ROUND((T425-S425)*1440,0))</f>
        <v/>
      </c>
      <c r="V425">
        <f>IF($A425="","",COUNTIF($A$2:$A425,$A425))</f>
        <v/>
      </c>
    </row>
    <row r="426">
      <c r="A426" s="3" t="n"/>
      <c r="L426" s="4">
        <f>IF(OR(J426="",K426=""),"",IFERROR(K426/ABS(J426),""))</f>
        <v/>
      </c>
      <c r="M426">
        <f>IF(K426="","",IF(K426&gt;0,"Win",IF(K426&lt;0,"Loss","Breakeven")))</f>
        <v/>
      </c>
      <c r="S426" s="5" t="n"/>
      <c r="T426" s="5" t="n"/>
      <c r="U426">
        <f>IF(OR(S426="",T426=""),"",ROUND((T426-S426)*1440,0))</f>
        <v/>
      </c>
      <c r="V426">
        <f>IF($A426="","",COUNTIF($A$2:$A426,$A426))</f>
        <v/>
      </c>
    </row>
    <row r="427">
      <c r="A427" s="3" t="n"/>
      <c r="L427" s="4">
        <f>IF(OR(J427="",K427=""),"",IFERROR(K427/ABS(J427),""))</f>
        <v/>
      </c>
      <c r="M427">
        <f>IF(K427="","",IF(K427&gt;0,"Win",IF(K427&lt;0,"Loss","Breakeven")))</f>
        <v/>
      </c>
      <c r="S427" s="5" t="n"/>
      <c r="T427" s="5" t="n"/>
      <c r="U427">
        <f>IF(OR(S427="",T427=""),"",ROUND((T427-S427)*1440,0))</f>
        <v/>
      </c>
      <c r="V427">
        <f>IF($A427="","",COUNTIF($A$2:$A427,$A427))</f>
        <v/>
      </c>
    </row>
    <row r="428">
      <c r="A428" s="3" t="n"/>
      <c r="L428" s="4">
        <f>IF(OR(J428="",K428=""),"",IFERROR(K428/ABS(J428),""))</f>
        <v/>
      </c>
      <c r="M428">
        <f>IF(K428="","",IF(K428&gt;0,"Win",IF(K428&lt;0,"Loss","Breakeven")))</f>
        <v/>
      </c>
      <c r="S428" s="5" t="n"/>
      <c r="T428" s="5" t="n"/>
      <c r="U428">
        <f>IF(OR(S428="",T428=""),"",ROUND((T428-S428)*1440,0))</f>
        <v/>
      </c>
      <c r="V428">
        <f>IF($A428="","",COUNTIF($A$2:$A428,$A428))</f>
        <v/>
      </c>
    </row>
    <row r="429">
      <c r="A429" s="3" t="n"/>
      <c r="L429" s="4">
        <f>IF(OR(J429="",K429=""),"",IFERROR(K429/ABS(J429),""))</f>
        <v/>
      </c>
      <c r="M429">
        <f>IF(K429="","",IF(K429&gt;0,"Win",IF(K429&lt;0,"Loss","Breakeven")))</f>
        <v/>
      </c>
      <c r="S429" s="5" t="n"/>
      <c r="T429" s="5" t="n"/>
      <c r="U429">
        <f>IF(OR(S429="",T429=""),"",ROUND((T429-S429)*1440,0))</f>
        <v/>
      </c>
      <c r="V429">
        <f>IF($A429="","",COUNTIF($A$2:$A429,$A429))</f>
        <v/>
      </c>
    </row>
    <row r="430">
      <c r="A430" s="3" t="n"/>
      <c r="L430" s="4">
        <f>IF(OR(J430="",K430=""),"",IFERROR(K430/ABS(J430),""))</f>
        <v/>
      </c>
      <c r="M430">
        <f>IF(K430="","",IF(K430&gt;0,"Win",IF(K430&lt;0,"Loss","Breakeven")))</f>
        <v/>
      </c>
      <c r="S430" s="5" t="n"/>
      <c r="T430" s="5" t="n"/>
      <c r="U430">
        <f>IF(OR(S430="",T430=""),"",ROUND((T430-S430)*1440,0))</f>
        <v/>
      </c>
      <c r="V430">
        <f>IF($A430="","",COUNTIF($A$2:$A430,$A430))</f>
        <v/>
      </c>
    </row>
    <row r="431">
      <c r="A431" s="3" t="n"/>
      <c r="L431" s="4">
        <f>IF(OR(J431="",K431=""),"",IFERROR(K431/ABS(J431),""))</f>
        <v/>
      </c>
      <c r="M431">
        <f>IF(K431="","",IF(K431&gt;0,"Win",IF(K431&lt;0,"Loss","Breakeven")))</f>
        <v/>
      </c>
      <c r="S431" s="5" t="n"/>
      <c r="T431" s="5" t="n"/>
      <c r="U431">
        <f>IF(OR(S431="",T431=""),"",ROUND((T431-S431)*1440,0))</f>
        <v/>
      </c>
      <c r="V431">
        <f>IF($A431="","",COUNTIF($A$2:$A431,$A431))</f>
        <v/>
      </c>
    </row>
    <row r="432">
      <c r="A432" s="3" t="n"/>
      <c r="L432" s="4">
        <f>IF(OR(J432="",K432=""),"",IFERROR(K432/ABS(J432),""))</f>
        <v/>
      </c>
      <c r="M432">
        <f>IF(K432="","",IF(K432&gt;0,"Win",IF(K432&lt;0,"Loss","Breakeven")))</f>
        <v/>
      </c>
      <c r="S432" s="5" t="n"/>
      <c r="T432" s="5" t="n"/>
      <c r="U432">
        <f>IF(OR(S432="",T432=""),"",ROUND((T432-S432)*1440,0))</f>
        <v/>
      </c>
      <c r="V432">
        <f>IF($A432="","",COUNTIF($A$2:$A432,$A432))</f>
        <v/>
      </c>
    </row>
    <row r="433">
      <c r="A433" s="3" t="n"/>
      <c r="L433" s="4">
        <f>IF(OR(J433="",K433=""),"",IFERROR(K433/ABS(J433),""))</f>
        <v/>
      </c>
      <c r="M433">
        <f>IF(K433="","",IF(K433&gt;0,"Win",IF(K433&lt;0,"Loss","Breakeven")))</f>
        <v/>
      </c>
      <c r="S433" s="5" t="n"/>
      <c r="T433" s="5" t="n"/>
      <c r="U433">
        <f>IF(OR(S433="",T433=""),"",ROUND((T433-S433)*1440,0))</f>
        <v/>
      </c>
      <c r="V433">
        <f>IF($A433="","",COUNTIF($A$2:$A433,$A433))</f>
        <v/>
      </c>
    </row>
    <row r="434">
      <c r="A434" s="3" t="n"/>
      <c r="L434" s="4">
        <f>IF(OR(J434="",K434=""),"",IFERROR(K434/ABS(J434),""))</f>
        <v/>
      </c>
      <c r="M434">
        <f>IF(K434="","",IF(K434&gt;0,"Win",IF(K434&lt;0,"Loss","Breakeven")))</f>
        <v/>
      </c>
      <c r="S434" s="5" t="n"/>
      <c r="T434" s="5" t="n"/>
      <c r="U434">
        <f>IF(OR(S434="",T434=""),"",ROUND((T434-S434)*1440,0))</f>
        <v/>
      </c>
      <c r="V434">
        <f>IF($A434="","",COUNTIF($A$2:$A434,$A434))</f>
        <v/>
      </c>
    </row>
    <row r="435">
      <c r="A435" s="3" t="n"/>
      <c r="L435" s="4">
        <f>IF(OR(J435="",K435=""),"",IFERROR(K435/ABS(J435),""))</f>
        <v/>
      </c>
      <c r="M435">
        <f>IF(K435="","",IF(K435&gt;0,"Win",IF(K435&lt;0,"Loss","Breakeven")))</f>
        <v/>
      </c>
      <c r="S435" s="5" t="n"/>
      <c r="T435" s="5" t="n"/>
      <c r="U435">
        <f>IF(OR(S435="",T435=""),"",ROUND((T435-S435)*1440,0))</f>
        <v/>
      </c>
      <c r="V435">
        <f>IF($A435="","",COUNTIF($A$2:$A435,$A435))</f>
        <v/>
      </c>
    </row>
    <row r="436">
      <c r="A436" s="3" t="n"/>
      <c r="L436" s="4">
        <f>IF(OR(J436="",K436=""),"",IFERROR(K436/ABS(J436),""))</f>
        <v/>
      </c>
      <c r="M436">
        <f>IF(K436="","",IF(K436&gt;0,"Win",IF(K436&lt;0,"Loss","Breakeven")))</f>
        <v/>
      </c>
      <c r="S436" s="5" t="n"/>
      <c r="T436" s="5" t="n"/>
      <c r="U436">
        <f>IF(OR(S436="",T436=""),"",ROUND((T436-S436)*1440,0))</f>
        <v/>
      </c>
      <c r="V436">
        <f>IF($A436="","",COUNTIF($A$2:$A436,$A436))</f>
        <v/>
      </c>
    </row>
    <row r="437">
      <c r="A437" s="3" t="n"/>
      <c r="L437" s="4">
        <f>IF(OR(J437="",K437=""),"",IFERROR(K437/ABS(J437),""))</f>
        <v/>
      </c>
      <c r="M437">
        <f>IF(K437="","",IF(K437&gt;0,"Win",IF(K437&lt;0,"Loss","Breakeven")))</f>
        <v/>
      </c>
      <c r="S437" s="5" t="n"/>
      <c r="T437" s="5" t="n"/>
      <c r="U437">
        <f>IF(OR(S437="",T437=""),"",ROUND((T437-S437)*1440,0))</f>
        <v/>
      </c>
      <c r="V437">
        <f>IF($A437="","",COUNTIF($A$2:$A437,$A437))</f>
        <v/>
      </c>
    </row>
    <row r="438">
      <c r="A438" s="3" t="n"/>
      <c r="L438" s="4">
        <f>IF(OR(J438="",K438=""),"",IFERROR(K438/ABS(J438),""))</f>
        <v/>
      </c>
      <c r="M438">
        <f>IF(K438="","",IF(K438&gt;0,"Win",IF(K438&lt;0,"Loss","Breakeven")))</f>
        <v/>
      </c>
      <c r="S438" s="5" t="n"/>
      <c r="T438" s="5" t="n"/>
      <c r="U438">
        <f>IF(OR(S438="",T438=""),"",ROUND((T438-S438)*1440,0))</f>
        <v/>
      </c>
      <c r="V438">
        <f>IF($A438="","",COUNTIF($A$2:$A438,$A438))</f>
        <v/>
      </c>
    </row>
    <row r="439">
      <c r="A439" s="3" t="n"/>
      <c r="L439" s="4">
        <f>IF(OR(J439="",K439=""),"",IFERROR(K439/ABS(J439),""))</f>
        <v/>
      </c>
      <c r="M439">
        <f>IF(K439="","",IF(K439&gt;0,"Win",IF(K439&lt;0,"Loss","Breakeven")))</f>
        <v/>
      </c>
      <c r="S439" s="5" t="n"/>
      <c r="T439" s="5" t="n"/>
      <c r="U439">
        <f>IF(OR(S439="",T439=""),"",ROUND((T439-S439)*1440,0))</f>
        <v/>
      </c>
      <c r="V439">
        <f>IF($A439="","",COUNTIF($A$2:$A439,$A439))</f>
        <v/>
      </c>
    </row>
    <row r="440">
      <c r="A440" s="3" t="n"/>
      <c r="L440" s="4">
        <f>IF(OR(J440="",K440=""),"",IFERROR(K440/ABS(J440),""))</f>
        <v/>
      </c>
      <c r="M440">
        <f>IF(K440="","",IF(K440&gt;0,"Win",IF(K440&lt;0,"Loss","Breakeven")))</f>
        <v/>
      </c>
      <c r="S440" s="5" t="n"/>
      <c r="T440" s="5" t="n"/>
      <c r="U440">
        <f>IF(OR(S440="",T440=""),"",ROUND((T440-S440)*1440,0))</f>
        <v/>
      </c>
      <c r="V440">
        <f>IF($A440="","",COUNTIF($A$2:$A440,$A440))</f>
        <v/>
      </c>
    </row>
    <row r="441">
      <c r="A441" s="3" t="n"/>
      <c r="L441" s="4">
        <f>IF(OR(J441="",K441=""),"",IFERROR(K441/ABS(J441),""))</f>
        <v/>
      </c>
      <c r="M441">
        <f>IF(K441="","",IF(K441&gt;0,"Win",IF(K441&lt;0,"Loss","Breakeven")))</f>
        <v/>
      </c>
      <c r="S441" s="5" t="n"/>
      <c r="T441" s="5" t="n"/>
      <c r="U441">
        <f>IF(OR(S441="",T441=""),"",ROUND((T441-S441)*1440,0))</f>
        <v/>
      </c>
      <c r="V441">
        <f>IF($A441="","",COUNTIF($A$2:$A441,$A441))</f>
        <v/>
      </c>
    </row>
    <row r="442">
      <c r="A442" s="3" t="n"/>
      <c r="L442" s="4">
        <f>IF(OR(J442="",K442=""),"",IFERROR(K442/ABS(J442),""))</f>
        <v/>
      </c>
      <c r="M442">
        <f>IF(K442="","",IF(K442&gt;0,"Win",IF(K442&lt;0,"Loss","Breakeven")))</f>
        <v/>
      </c>
      <c r="S442" s="5" t="n"/>
      <c r="T442" s="5" t="n"/>
      <c r="U442">
        <f>IF(OR(S442="",T442=""),"",ROUND((T442-S442)*1440,0))</f>
        <v/>
      </c>
      <c r="V442">
        <f>IF($A442="","",COUNTIF($A$2:$A442,$A442))</f>
        <v/>
      </c>
    </row>
    <row r="443">
      <c r="A443" s="3" t="n"/>
      <c r="L443" s="4">
        <f>IF(OR(J443="",K443=""),"",IFERROR(K443/ABS(J443),""))</f>
        <v/>
      </c>
      <c r="M443">
        <f>IF(K443="","",IF(K443&gt;0,"Win",IF(K443&lt;0,"Loss","Breakeven")))</f>
        <v/>
      </c>
      <c r="S443" s="5" t="n"/>
      <c r="T443" s="5" t="n"/>
      <c r="U443">
        <f>IF(OR(S443="",T443=""),"",ROUND((T443-S443)*1440,0))</f>
        <v/>
      </c>
      <c r="V443">
        <f>IF($A443="","",COUNTIF($A$2:$A443,$A443))</f>
        <v/>
      </c>
    </row>
    <row r="444">
      <c r="A444" s="3" t="n"/>
      <c r="L444" s="4">
        <f>IF(OR(J444="",K444=""),"",IFERROR(K444/ABS(J444),""))</f>
        <v/>
      </c>
      <c r="M444">
        <f>IF(K444="","",IF(K444&gt;0,"Win",IF(K444&lt;0,"Loss","Breakeven")))</f>
        <v/>
      </c>
      <c r="S444" s="5" t="n"/>
      <c r="T444" s="5" t="n"/>
      <c r="U444">
        <f>IF(OR(S444="",T444=""),"",ROUND((T444-S444)*1440,0))</f>
        <v/>
      </c>
      <c r="V444">
        <f>IF($A444="","",COUNTIF($A$2:$A444,$A444))</f>
        <v/>
      </c>
    </row>
    <row r="445">
      <c r="A445" s="3" t="n"/>
      <c r="L445" s="4">
        <f>IF(OR(J445="",K445=""),"",IFERROR(K445/ABS(J445),""))</f>
        <v/>
      </c>
      <c r="M445">
        <f>IF(K445="","",IF(K445&gt;0,"Win",IF(K445&lt;0,"Loss","Breakeven")))</f>
        <v/>
      </c>
      <c r="S445" s="5" t="n"/>
      <c r="T445" s="5" t="n"/>
      <c r="U445">
        <f>IF(OR(S445="",T445=""),"",ROUND((T445-S445)*1440,0))</f>
        <v/>
      </c>
      <c r="V445">
        <f>IF($A445="","",COUNTIF($A$2:$A445,$A445))</f>
        <v/>
      </c>
    </row>
    <row r="446">
      <c r="A446" s="3" t="n"/>
      <c r="L446" s="4">
        <f>IF(OR(J446="",K446=""),"",IFERROR(K446/ABS(J446),""))</f>
        <v/>
      </c>
      <c r="M446">
        <f>IF(K446="","",IF(K446&gt;0,"Win",IF(K446&lt;0,"Loss","Breakeven")))</f>
        <v/>
      </c>
      <c r="S446" s="5" t="n"/>
      <c r="T446" s="5" t="n"/>
      <c r="U446">
        <f>IF(OR(S446="",T446=""),"",ROUND((T446-S446)*1440,0))</f>
        <v/>
      </c>
      <c r="V446">
        <f>IF($A446="","",COUNTIF($A$2:$A446,$A446))</f>
        <v/>
      </c>
    </row>
    <row r="447">
      <c r="A447" s="3" t="n"/>
      <c r="L447" s="4">
        <f>IF(OR(J447="",K447=""),"",IFERROR(K447/ABS(J447),""))</f>
        <v/>
      </c>
      <c r="M447">
        <f>IF(K447="","",IF(K447&gt;0,"Win",IF(K447&lt;0,"Loss","Breakeven")))</f>
        <v/>
      </c>
      <c r="S447" s="5" t="n"/>
      <c r="T447" s="5" t="n"/>
      <c r="U447">
        <f>IF(OR(S447="",T447=""),"",ROUND((T447-S447)*1440,0))</f>
        <v/>
      </c>
      <c r="V447">
        <f>IF($A447="","",COUNTIF($A$2:$A447,$A447))</f>
        <v/>
      </c>
    </row>
    <row r="448">
      <c r="A448" s="3" t="n"/>
      <c r="L448" s="4">
        <f>IF(OR(J448="",K448=""),"",IFERROR(K448/ABS(J448),""))</f>
        <v/>
      </c>
      <c r="M448">
        <f>IF(K448="","",IF(K448&gt;0,"Win",IF(K448&lt;0,"Loss","Breakeven")))</f>
        <v/>
      </c>
      <c r="S448" s="5" t="n"/>
      <c r="T448" s="5" t="n"/>
      <c r="U448">
        <f>IF(OR(S448="",T448=""),"",ROUND((T448-S448)*1440,0))</f>
        <v/>
      </c>
      <c r="V448">
        <f>IF($A448="","",COUNTIF($A$2:$A448,$A448))</f>
        <v/>
      </c>
    </row>
    <row r="449">
      <c r="A449" s="3" t="n"/>
      <c r="L449" s="4">
        <f>IF(OR(J449="",K449=""),"",IFERROR(K449/ABS(J449),""))</f>
        <v/>
      </c>
      <c r="M449">
        <f>IF(K449="","",IF(K449&gt;0,"Win",IF(K449&lt;0,"Loss","Breakeven")))</f>
        <v/>
      </c>
      <c r="S449" s="5" t="n"/>
      <c r="T449" s="5" t="n"/>
      <c r="U449">
        <f>IF(OR(S449="",T449=""),"",ROUND((T449-S449)*1440,0))</f>
        <v/>
      </c>
      <c r="V449">
        <f>IF($A449="","",COUNTIF($A$2:$A449,$A449))</f>
        <v/>
      </c>
    </row>
    <row r="450">
      <c r="A450" s="3" t="n"/>
      <c r="L450" s="4">
        <f>IF(OR(J450="",K450=""),"",IFERROR(K450/ABS(J450),""))</f>
        <v/>
      </c>
      <c r="M450">
        <f>IF(K450="","",IF(K450&gt;0,"Win",IF(K450&lt;0,"Loss","Breakeven")))</f>
        <v/>
      </c>
      <c r="S450" s="5" t="n"/>
      <c r="T450" s="5" t="n"/>
      <c r="U450">
        <f>IF(OR(S450="",T450=""),"",ROUND((T450-S450)*1440,0))</f>
        <v/>
      </c>
      <c r="V450">
        <f>IF($A450="","",COUNTIF($A$2:$A450,$A450))</f>
        <v/>
      </c>
    </row>
    <row r="451">
      <c r="A451" s="3" t="n"/>
      <c r="L451" s="4">
        <f>IF(OR(J451="",K451=""),"",IFERROR(K451/ABS(J451),""))</f>
        <v/>
      </c>
      <c r="M451">
        <f>IF(K451="","",IF(K451&gt;0,"Win",IF(K451&lt;0,"Loss","Breakeven")))</f>
        <v/>
      </c>
      <c r="S451" s="5" t="n"/>
      <c r="T451" s="5" t="n"/>
      <c r="U451">
        <f>IF(OR(S451="",T451=""),"",ROUND((T451-S451)*1440,0))</f>
        <v/>
      </c>
      <c r="V451">
        <f>IF($A451="","",COUNTIF($A$2:$A451,$A451))</f>
        <v/>
      </c>
    </row>
    <row r="452">
      <c r="A452" s="3" t="n"/>
      <c r="L452" s="4">
        <f>IF(OR(J452="",K452=""),"",IFERROR(K452/ABS(J452),""))</f>
        <v/>
      </c>
      <c r="M452">
        <f>IF(K452="","",IF(K452&gt;0,"Win",IF(K452&lt;0,"Loss","Breakeven")))</f>
        <v/>
      </c>
      <c r="S452" s="5" t="n"/>
      <c r="T452" s="5" t="n"/>
      <c r="U452">
        <f>IF(OR(S452="",T452=""),"",ROUND((T452-S452)*1440,0))</f>
        <v/>
      </c>
      <c r="V452">
        <f>IF($A452="","",COUNTIF($A$2:$A452,$A452))</f>
        <v/>
      </c>
    </row>
    <row r="453">
      <c r="A453" s="3" t="n"/>
      <c r="L453" s="4">
        <f>IF(OR(J453="",K453=""),"",IFERROR(K453/ABS(J453),""))</f>
        <v/>
      </c>
      <c r="M453">
        <f>IF(K453="","",IF(K453&gt;0,"Win",IF(K453&lt;0,"Loss","Breakeven")))</f>
        <v/>
      </c>
      <c r="S453" s="5" t="n"/>
      <c r="T453" s="5" t="n"/>
      <c r="U453">
        <f>IF(OR(S453="",T453=""),"",ROUND((T453-S453)*1440,0))</f>
        <v/>
      </c>
      <c r="V453">
        <f>IF($A453="","",COUNTIF($A$2:$A453,$A453))</f>
        <v/>
      </c>
    </row>
    <row r="454">
      <c r="A454" s="3" t="n"/>
      <c r="L454" s="4">
        <f>IF(OR(J454="",K454=""),"",IFERROR(K454/ABS(J454),""))</f>
        <v/>
      </c>
      <c r="M454">
        <f>IF(K454="","",IF(K454&gt;0,"Win",IF(K454&lt;0,"Loss","Breakeven")))</f>
        <v/>
      </c>
      <c r="S454" s="5" t="n"/>
      <c r="T454" s="5" t="n"/>
      <c r="U454">
        <f>IF(OR(S454="",T454=""),"",ROUND((T454-S454)*1440,0))</f>
        <v/>
      </c>
      <c r="V454">
        <f>IF($A454="","",COUNTIF($A$2:$A454,$A454))</f>
        <v/>
      </c>
    </row>
    <row r="455">
      <c r="A455" s="3" t="n"/>
      <c r="L455" s="4">
        <f>IF(OR(J455="",K455=""),"",IFERROR(K455/ABS(J455),""))</f>
        <v/>
      </c>
      <c r="M455">
        <f>IF(K455="","",IF(K455&gt;0,"Win",IF(K455&lt;0,"Loss","Breakeven")))</f>
        <v/>
      </c>
      <c r="S455" s="5" t="n"/>
      <c r="T455" s="5" t="n"/>
      <c r="U455">
        <f>IF(OR(S455="",T455=""),"",ROUND((T455-S455)*1440,0))</f>
        <v/>
      </c>
      <c r="V455">
        <f>IF($A455="","",COUNTIF($A$2:$A455,$A455))</f>
        <v/>
      </c>
    </row>
    <row r="456">
      <c r="A456" s="3" t="n"/>
      <c r="L456" s="4">
        <f>IF(OR(J456="",K456=""),"",IFERROR(K456/ABS(J456),""))</f>
        <v/>
      </c>
      <c r="M456">
        <f>IF(K456="","",IF(K456&gt;0,"Win",IF(K456&lt;0,"Loss","Breakeven")))</f>
        <v/>
      </c>
      <c r="S456" s="5" t="n"/>
      <c r="T456" s="5" t="n"/>
      <c r="U456">
        <f>IF(OR(S456="",T456=""),"",ROUND((T456-S456)*1440,0))</f>
        <v/>
      </c>
      <c r="V456">
        <f>IF($A456="","",COUNTIF($A$2:$A456,$A456))</f>
        <v/>
      </c>
    </row>
    <row r="457">
      <c r="A457" s="3" t="n"/>
      <c r="L457" s="4">
        <f>IF(OR(J457="",K457=""),"",IFERROR(K457/ABS(J457),""))</f>
        <v/>
      </c>
      <c r="M457">
        <f>IF(K457="","",IF(K457&gt;0,"Win",IF(K457&lt;0,"Loss","Breakeven")))</f>
        <v/>
      </c>
      <c r="S457" s="5" t="n"/>
      <c r="T457" s="5" t="n"/>
      <c r="U457">
        <f>IF(OR(S457="",T457=""),"",ROUND((T457-S457)*1440,0))</f>
        <v/>
      </c>
      <c r="V457">
        <f>IF($A457="","",COUNTIF($A$2:$A457,$A457))</f>
        <v/>
      </c>
    </row>
    <row r="458">
      <c r="A458" s="3" t="n"/>
      <c r="L458" s="4">
        <f>IF(OR(J458="",K458=""),"",IFERROR(K458/ABS(J458),""))</f>
        <v/>
      </c>
      <c r="M458">
        <f>IF(K458="","",IF(K458&gt;0,"Win",IF(K458&lt;0,"Loss","Breakeven")))</f>
        <v/>
      </c>
      <c r="S458" s="5" t="n"/>
      <c r="T458" s="5" t="n"/>
      <c r="U458">
        <f>IF(OR(S458="",T458=""),"",ROUND((T458-S458)*1440,0))</f>
        <v/>
      </c>
      <c r="V458">
        <f>IF($A458="","",COUNTIF($A$2:$A458,$A458))</f>
        <v/>
      </c>
    </row>
    <row r="459">
      <c r="A459" s="3" t="n"/>
      <c r="L459" s="4">
        <f>IF(OR(J459="",K459=""),"",IFERROR(K459/ABS(J459),""))</f>
        <v/>
      </c>
      <c r="M459">
        <f>IF(K459="","",IF(K459&gt;0,"Win",IF(K459&lt;0,"Loss","Breakeven")))</f>
        <v/>
      </c>
      <c r="S459" s="5" t="n"/>
      <c r="T459" s="5" t="n"/>
      <c r="U459">
        <f>IF(OR(S459="",T459=""),"",ROUND((T459-S459)*1440,0))</f>
        <v/>
      </c>
      <c r="V459">
        <f>IF($A459="","",COUNTIF($A$2:$A459,$A459))</f>
        <v/>
      </c>
    </row>
    <row r="460">
      <c r="A460" s="3" t="n"/>
      <c r="L460" s="4">
        <f>IF(OR(J460="",K460=""),"",IFERROR(K460/ABS(J460),""))</f>
        <v/>
      </c>
      <c r="M460">
        <f>IF(K460="","",IF(K460&gt;0,"Win",IF(K460&lt;0,"Loss","Breakeven")))</f>
        <v/>
      </c>
      <c r="S460" s="5" t="n"/>
      <c r="T460" s="5" t="n"/>
      <c r="U460">
        <f>IF(OR(S460="",T460=""),"",ROUND((T460-S460)*1440,0))</f>
        <v/>
      </c>
      <c r="V460">
        <f>IF($A460="","",COUNTIF($A$2:$A460,$A460))</f>
        <v/>
      </c>
    </row>
    <row r="461">
      <c r="A461" s="3" t="n"/>
      <c r="L461" s="4">
        <f>IF(OR(J461="",K461=""),"",IFERROR(K461/ABS(J461),""))</f>
        <v/>
      </c>
      <c r="M461">
        <f>IF(K461="","",IF(K461&gt;0,"Win",IF(K461&lt;0,"Loss","Breakeven")))</f>
        <v/>
      </c>
      <c r="S461" s="5" t="n"/>
      <c r="T461" s="5" t="n"/>
      <c r="U461">
        <f>IF(OR(S461="",T461=""),"",ROUND((T461-S461)*1440,0))</f>
        <v/>
      </c>
      <c r="V461">
        <f>IF($A461="","",COUNTIF($A$2:$A461,$A461))</f>
        <v/>
      </c>
    </row>
    <row r="462">
      <c r="A462" s="3" t="n"/>
      <c r="L462" s="4">
        <f>IF(OR(J462="",K462=""),"",IFERROR(K462/ABS(J462),""))</f>
        <v/>
      </c>
      <c r="M462">
        <f>IF(K462="","",IF(K462&gt;0,"Win",IF(K462&lt;0,"Loss","Breakeven")))</f>
        <v/>
      </c>
      <c r="S462" s="5" t="n"/>
      <c r="T462" s="5" t="n"/>
      <c r="U462">
        <f>IF(OR(S462="",T462=""),"",ROUND((T462-S462)*1440,0))</f>
        <v/>
      </c>
      <c r="V462">
        <f>IF($A462="","",COUNTIF($A$2:$A462,$A462))</f>
        <v/>
      </c>
    </row>
    <row r="463">
      <c r="A463" s="3" t="n"/>
      <c r="L463" s="4">
        <f>IF(OR(J463="",K463=""),"",IFERROR(K463/ABS(J463),""))</f>
        <v/>
      </c>
      <c r="M463">
        <f>IF(K463="","",IF(K463&gt;0,"Win",IF(K463&lt;0,"Loss","Breakeven")))</f>
        <v/>
      </c>
      <c r="S463" s="5" t="n"/>
      <c r="T463" s="5" t="n"/>
      <c r="U463">
        <f>IF(OR(S463="",T463=""),"",ROUND((T463-S463)*1440,0))</f>
        <v/>
      </c>
      <c r="V463">
        <f>IF($A463="","",COUNTIF($A$2:$A463,$A463))</f>
        <v/>
      </c>
    </row>
    <row r="464">
      <c r="A464" s="3" t="n"/>
      <c r="L464" s="4">
        <f>IF(OR(J464="",K464=""),"",IFERROR(K464/ABS(J464),""))</f>
        <v/>
      </c>
      <c r="M464">
        <f>IF(K464="","",IF(K464&gt;0,"Win",IF(K464&lt;0,"Loss","Breakeven")))</f>
        <v/>
      </c>
      <c r="S464" s="5" t="n"/>
      <c r="T464" s="5" t="n"/>
      <c r="U464">
        <f>IF(OR(S464="",T464=""),"",ROUND((T464-S464)*1440,0))</f>
        <v/>
      </c>
      <c r="V464">
        <f>IF($A464="","",COUNTIF($A$2:$A464,$A464))</f>
        <v/>
      </c>
    </row>
    <row r="465">
      <c r="A465" s="3" t="n"/>
      <c r="L465" s="4">
        <f>IF(OR(J465="",K465=""),"",IFERROR(K465/ABS(J465),""))</f>
        <v/>
      </c>
      <c r="M465">
        <f>IF(K465="","",IF(K465&gt;0,"Win",IF(K465&lt;0,"Loss","Breakeven")))</f>
        <v/>
      </c>
      <c r="S465" s="5" t="n"/>
      <c r="T465" s="5" t="n"/>
      <c r="U465">
        <f>IF(OR(S465="",T465=""),"",ROUND((T465-S465)*1440,0))</f>
        <v/>
      </c>
      <c r="V465">
        <f>IF($A465="","",COUNTIF($A$2:$A465,$A465))</f>
        <v/>
      </c>
    </row>
    <row r="466">
      <c r="A466" s="3" t="n"/>
      <c r="L466" s="4">
        <f>IF(OR(J466="",K466=""),"",IFERROR(K466/ABS(J466),""))</f>
        <v/>
      </c>
      <c r="M466">
        <f>IF(K466="","",IF(K466&gt;0,"Win",IF(K466&lt;0,"Loss","Breakeven")))</f>
        <v/>
      </c>
      <c r="S466" s="5" t="n"/>
      <c r="T466" s="5" t="n"/>
      <c r="U466">
        <f>IF(OR(S466="",T466=""),"",ROUND((T466-S466)*1440,0))</f>
        <v/>
      </c>
      <c r="V466">
        <f>IF($A466="","",COUNTIF($A$2:$A466,$A466))</f>
        <v/>
      </c>
    </row>
    <row r="467">
      <c r="A467" s="3" t="n"/>
      <c r="L467" s="4">
        <f>IF(OR(J467="",K467=""),"",IFERROR(K467/ABS(J467),""))</f>
        <v/>
      </c>
      <c r="M467">
        <f>IF(K467="","",IF(K467&gt;0,"Win",IF(K467&lt;0,"Loss","Breakeven")))</f>
        <v/>
      </c>
      <c r="S467" s="5" t="n"/>
      <c r="T467" s="5" t="n"/>
      <c r="U467">
        <f>IF(OR(S467="",T467=""),"",ROUND((T467-S467)*1440,0))</f>
        <v/>
      </c>
      <c r="V467">
        <f>IF($A467="","",COUNTIF($A$2:$A467,$A467))</f>
        <v/>
      </c>
    </row>
    <row r="468">
      <c r="A468" s="3" t="n"/>
      <c r="L468" s="4">
        <f>IF(OR(J468="",K468=""),"",IFERROR(K468/ABS(J468),""))</f>
        <v/>
      </c>
      <c r="M468">
        <f>IF(K468="","",IF(K468&gt;0,"Win",IF(K468&lt;0,"Loss","Breakeven")))</f>
        <v/>
      </c>
      <c r="S468" s="5" t="n"/>
      <c r="T468" s="5" t="n"/>
      <c r="U468">
        <f>IF(OR(S468="",T468=""),"",ROUND((T468-S468)*1440,0))</f>
        <v/>
      </c>
      <c r="V468">
        <f>IF($A468="","",COUNTIF($A$2:$A468,$A468))</f>
        <v/>
      </c>
    </row>
    <row r="469">
      <c r="A469" s="3" t="n"/>
      <c r="L469" s="4">
        <f>IF(OR(J469="",K469=""),"",IFERROR(K469/ABS(J469),""))</f>
        <v/>
      </c>
      <c r="M469">
        <f>IF(K469="","",IF(K469&gt;0,"Win",IF(K469&lt;0,"Loss","Breakeven")))</f>
        <v/>
      </c>
      <c r="S469" s="5" t="n"/>
      <c r="T469" s="5" t="n"/>
      <c r="U469">
        <f>IF(OR(S469="",T469=""),"",ROUND((T469-S469)*1440,0))</f>
        <v/>
      </c>
      <c r="V469">
        <f>IF($A469="","",COUNTIF($A$2:$A469,$A469))</f>
        <v/>
      </c>
    </row>
    <row r="470">
      <c r="A470" s="3" t="n"/>
      <c r="L470" s="4">
        <f>IF(OR(J470="",K470=""),"",IFERROR(K470/ABS(J470),""))</f>
        <v/>
      </c>
      <c r="M470">
        <f>IF(K470="","",IF(K470&gt;0,"Win",IF(K470&lt;0,"Loss","Breakeven")))</f>
        <v/>
      </c>
      <c r="S470" s="5" t="n"/>
      <c r="T470" s="5" t="n"/>
      <c r="U470">
        <f>IF(OR(S470="",T470=""),"",ROUND((T470-S470)*1440,0))</f>
        <v/>
      </c>
      <c r="V470">
        <f>IF($A470="","",COUNTIF($A$2:$A470,$A470))</f>
        <v/>
      </c>
    </row>
    <row r="471">
      <c r="A471" s="3" t="n"/>
      <c r="L471" s="4">
        <f>IF(OR(J471="",K471=""),"",IFERROR(K471/ABS(J471),""))</f>
        <v/>
      </c>
      <c r="M471">
        <f>IF(K471="","",IF(K471&gt;0,"Win",IF(K471&lt;0,"Loss","Breakeven")))</f>
        <v/>
      </c>
      <c r="S471" s="5" t="n"/>
      <c r="T471" s="5" t="n"/>
      <c r="U471">
        <f>IF(OR(S471="",T471=""),"",ROUND((T471-S471)*1440,0))</f>
        <v/>
      </c>
      <c r="V471">
        <f>IF($A471="","",COUNTIF($A$2:$A471,$A471))</f>
        <v/>
      </c>
    </row>
    <row r="472">
      <c r="A472" s="3" t="n"/>
      <c r="L472" s="4">
        <f>IF(OR(J472="",K472=""),"",IFERROR(K472/ABS(J472),""))</f>
        <v/>
      </c>
      <c r="M472">
        <f>IF(K472="","",IF(K472&gt;0,"Win",IF(K472&lt;0,"Loss","Breakeven")))</f>
        <v/>
      </c>
      <c r="S472" s="5" t="n"/>
      <c r="T472" s="5" t="n"/>
      <c r="U472">
        <f>IF(OR(S472="",T472=""),"",ROUND((T472-S472)*1440,0))</f>
        <v/>
      </c>
      <c r="V472">
        <f>IF($A472="","",COUNTIF($A$2:$A472,$A472))</f>
        <v/>
      </c>
    </row>
    <row r="473">
      <c r="A473" s="3" t="n"/>
      <c r="L473" s="4">
        <f>IF(OR(J473="",K473=""),"",IFERROR(K473/ABS(J473),""))</f>
        <v/>
      </c>
      <c r="M473">
        <f>IF(K473="","",IF(K473&gt;0,"Win",IF(K473&lt;0,"Loss","Breakeven")))</f>
        <v/>
      </c>
      <c r="S473" s="5" t="n"/>
      <c r="T473" s="5" t="n"/>
      <c r="U473">
        <f>IF(OR(S473="",T473=""),"",ROUND((T473-S473)*1440,0))</f>
        <v/>
      </c>
      <c r="V473">
        <f>IF($A473="","",COUNTIF($A$2:$A473,$A473))</f>
        <v/>
      </c>
    </row>
    <row r="474">
      <c r="A474" s="3" t="n"/>
      <c r="L474" s="4">
        <f>IF(OR(J474="",K474=""),"",IFERROR(K474/ABS(J474),""))</f>
        <v/>
      </c>
      <c r="M474">
        <f>IF(K474="","",IF(K474&gt;0,"Win",IF(K474&lt;0,"Loss","Breakeven")))</f>
        <v/>
      </c>
      <c r="S474" s="5" t="n"/>
      <c r="T474" s="5" t="n"/>
      <c r="U474">
        <f>IF(OR(S474="",T474=""),"",ROUND((T474-S474)*1440,0))</f>
        <v/>
      </c>
      <c r="V474">
        <f>IF($A474="","",COUNTIF($A$2:$A474,$A474))</f>
        <v/>
      </c>
    </row>
    <row r="475">
      <c r="A475" s="3" t="n"/>
      <c r="L475" s="4">
        <f>IF(OR(J475="",K475=""),"",IFERROR(K475/ABS(J475),""))</f>
        <v/>
      </c>
      <c r="M475">
        <f>IF(K475="","",IF(K475&gt;0,"Win",IF(K475&lt;0,"Loss","Breakeven")))</f>
        <v/>
      </c>
      <c r="S475" s="5" t="n"/>
      <c r="T475" s="5" t="n"/>
      <c r="U475">
        <f>IF(OR(S475="",T475=""),"",ROUND((T475-S475)*1440,0))</f>
        <v/>
      </c>
      <c r="V475">
        <f>IF($A475="","",COUNTIF($A$2:$A475,$A475))</f>
        <v/>
      </c>
    </row>
    <row r="476">
      <c r="A476" s="3" t="n"/>
      <c r="L476" s="4">
        <f>IF(OR(J476="",K476=""),"",IFERROR(K476/ABS(J476),""))</f>
        <v/>
      </c>
      <c r="M476">
        <f>IF(K476="","",IF(K476&gt;0,"Win",IF(K476&lt;0,"Loss","Breakeven")))</f>
        <v/>
      </c>
      <c r="S476" s="5" t="n"/>
      <c r="T476" s="5" t="n"/>
      <c r="U476">
        <f>IF(OR(S476="",T476=""),"",ROUND((T476-S476)*1440,0))</f>
        <v/>
      </c>
      <c r="V476">
        <f>IF($A476="","",COUNTIF($A$2:$A476,$A476))</f>
        <v/>
      </c>
    </row>
    <row r="477">
      <c r="A477" s="3" t="n"/>
      <c r="L477" s="4">
        <f>IF(OR(J477="",K477=""),"",IFERROR(K477/ABS(J477),""))</f>
        <v/>
      </c>
      <c r="M477">
        <f>IF(K477="","",IF(K477&gt;0,"Win",IF(K477&lt;0,"Loss","Breakeven")))</f>
        <v/>
      </c>
      <c r="S477" s="5" t="n"/>
      <c r="T477" s="5" t="n"/>
      <c r="U477">
        <f>IF(OR(S477="",T477=""),"",ROUND((T477-S477)*1440,0))</f>
        <v/>
      </c>
      <c r="V477">
        <f>IF($A477="","",COUNTIF($A$2:$A477,$A477))</f>
        <v/>
      </c>
    </row>
    <row r="478">
      <c r="A478" s="3" t="n"/>
      <c r="L478" s="4">
        <f>IF(OR(J478="",K478=""),"",IFERROR(K478/ABS(J478),""))</f>
        <v/>
      </c>
      <c r="M478">
        <f>IF(K478="","",IF(K478&gt;0,"Win",IF(K478&lt;0,"Loss","Breakeven")))</f>
        <v/>
      </c>
      <c r="S478" s="5" t="n"/>
      <c r="T478" s="5" t="n"/>
      <c r="U478">
        <f>IF(OR(S478="",T478=""),"",ROUND((T478-S478)*1440,0))</f>
        <v/>
      </c>
      <c r="V478">
        <f>IF($A478="","",COUNTIF($A$2:$A478,$A478))</f>
        <v/>
      </c>
    </row>
    <row r="479">
      <c r="A479" s="3" t="n"/>
      <c r="L479" s="4">
        <f>IF(OR(J479="",K479=""),"",IFERROR(K479/ABS(J479),""))</f>
        <v/>
      </c>
      <c r="M479">
        <f>IF(K479="","",IF(K479&gt;0,"Win",IF(K479&lt;0,"Loss","Breakeven")))</f>
        <v/>
      </c>
      <c r="S479" s="5" t="n"/>
      <c r="T479" s="5" t="n"/>
      <c r="U479">
        <f>IF(OR(S479="",T479=""),"",ROUND((T479-S479)*1440,0))</f>
        <v/>
      </c>
      <c r="V479">
        <f>IF($A479="","",COUNTIF($A$2:$A479,$A479))</f>
        <v/>
      </c>
    </row>
    <row r="480">
      <c r="A480" s="3" t="n"/>
      <c r="L480" s="4">
        <f>IF(OR(J480="",K480=""),"",IFERROR(K480/ABS(J480),""))</f>
        <v/>
      </c>
      <c r="M480">
        <f>IF(K480="","",IF(K480&gt;0,"Win",IF(K480&lt;0,"Loss","Breakeven")))</f>
        <v/>
      </c>
      <c r="S480" s="5" t="n"/>
      <c r="T480" s="5" t="n"/>
      <c r="U480">
        <f>IF(OR(S480="",T480=""),"",ROUND((T480-S480)*1440,0))</f>
        <v/>
      </c>
      <c r="V480">
        <f>IF($A480="","",COUNTIF($A$2:$A480,$A480))</f>
        <v/>
      </c>
    </row>
    <row r="481">
      <c r="A481" s="3" t="n"/>
      <c r="L481" s="4">
        <f>IF(OR(J481="",K481=""),"",IFERROR(K481/ABS(J481),""))</f>
        <v/>
      </c>
      <c r="M481">
        <f>IF(K481="","",IF(K481&gt;0,"Win",IF(K481&lt;0,"Loss","Breakeven")))</f>
        <v/>
      </c>
      <c r="S481" s="5" t="n"/>
      <c r="T481" s="5" t="n"/>
      <c r="U481">
        <f>IF(OR(S481="",T481=""),"",ROUND((T481-S481)*1440,0))</f>
        <v/>
      </c>
      <c r="V481">
        <f>IF($A481="","",COUNTIF($A$2:$A481,$A481))</f>
        <v/>
      </c>
    </row>
    <row r="482">
      <c r="A482" s="3" t="n"/>
      <c r="L482" s="4">
        <f>IF(OR(J482="",K482=""),"",IFERROR(K482/ABS(J482),""))</f>
        <v/>
      </c>
      <c r="M482">
        <f>IF(K482="","",IF(K482&gt;0,"Win",IF(K482&lt;0,"Loss","Breakeven")))</f>
        <v/>
      </c>
      <c r="S482" s="5" t="n"/>
      <c r="T482" s="5" t="n"/>
      <c r="U482">
        <f>IF(OR(S482="",T482=""),"",ROUND((T482-S482)*1440,0))</f>
        <v/>
      </c>
      <c r="V482">
        <f>IF($A482="","",COUNTIF($A$2:$A482,$A482))</f>
        <v/>
      </c>
    </row>
    <row r="483">
      <c r="A483" s="3" t="n"/>
      <c r="L483" s="4">
        <f>IF(OR(J483="",K483=""),"",IFERROR(K483/ABS(J483),""))</f>
        <v/>
      </c>
      <c r="M483">
        <f>IF(K483="","",IF(K483&gt;0,"Win",IF(K483&lt;0,"Loss","Breakeven")))</f>
        <v/>
      </c>
      <c r="S483" s="5" t="n"/>
      <c r="T483" s="5" t="n"/>
      <c r="U483">
        <f>IF(OR(S483="",T483=""),"",ROUND((T483-S483)*1440,0))</f>
        <v/>
      </c>
      <c r="V483">
        <f>IF($A483="","",COUNTIF($A$2:$A483,$A483))</f>
        <v/>
      </c>
    </row>
    <row r="484">
      <c r="A484" s="3" t="n"/>
      <c r="L484" s="4">
        <f>IF(OR(J484="",K484=""),"",IFERROR(K484/ABS(J484),""))</f>
        <v/>
      </c>
      <c r="M484">
        <f>IF(K484="","",IF(K484&gt;0,"Win",IF(K484&lt;0,"Loss","Breakeven")))</f>
        <v/>
      </c>
      <c r="S484" s="5" t="n"/>
      <c r="T484" s="5" t="n"/>
      <c r="U484">
        <f>IF(OR(S484="",T484=""),"",ROUND((T484-S484)*1440,0))</f>
        <v/>
      </c>
      <c r="V484">
        <f>IF($A484="","",COUNTIF($A$2:$A484,$A484))</f>
        <v/>
      </c>
    </row>
    <row r="485">
      <c r="A485" s="3" t="n"/>
      <c r="L485" s="4">
        <f>IF(OR(J485="",K485=""),"",IFERROR(K485/ABS(J485),""))</f>
        <v/>
      </c>
      <c r="M485">
        <f>IF(K485="","",IF(K485&gt;0,"Win",IF(K485&lt;0,"Loss","Breakeven")))</f>
        <v/>
      </c>
      <c r="S485" s="5" t="n"/>
      <c r="T485" s="5" t="n"/>
      <c r="U485">
        <f>IF(OR(S485="",T485=""),"",ROUND((T485-S485)*1440,0))</f>
        <v/>
      </c>
      <c r="V485">
        <f>IF($A485="","",COUNTIF($A$2:$A485,$A485))</f>
        <v/>
      </c>
    </row>
    <row r="486">
      <c r="A486" s="3" t="n"/>
      <c r="L486" s="4">
        <f>IF(OR(J486="",K486=""),"",IFERROR(K486/ABS(J486),""))</f>
        <v/>
      </c>
      <c r="M486">
        <f>IF(K486="","",IF(K486&gt;0,"Win",IF(K486&lt;0,"Loss","Breakeven")))</f>
        <v/>
      </c>
      <c r="S486" s="5" t="n"/>
      <c r="T486" s="5" t="n"/>
      <c r="U486">
        <f>IF(OR(S486="",T486=""),"",ROUND((T486-S486)*1440,0))</f>
        <v/>
      </c>
      <c r="V486">
        <f>IF($A486="","",COUNTIF($A$2:$A486,$A486))</f>
        <v/>
      </c>
    </row>
    <row r="487">
      <c r="A487" s="3" t="n"/>
      <c r="L487" s="4">
        <f>IF(OR(J487="",K487=""),"",IFERROR(K487/ABS(J487),""))</f>
        <v/>
      </c>
      <c r="M487">
        <f>IF(K487="","",IF(K487&gt;0,"Win",IF(K487&lt;0,"Loss","Breakeven")))</f>
        <v/>
      </c>
      <c r="S487" s="5" t="n"/>
      <c r="T487" s="5" t="n"/>
      <c r="U487">
        <f>IF(OR(S487="",T487=""),"",ROUND((T487-S487)*1440,0))</f>
        <v/>
      </c>
      <c r="V487">
        <f>IF($A487="","",COUNTIF($A$2:$A487,$A487))</f>
        <v/>
      </c>
    </row>
    <row r="488">
      <c r="A488" s="3" t="n"/>
      <c r="L488" s="4">
        <f>IF(OR(J488="",K488=""),"",IFERROR(K488/ABS(J488),""))</f>
        <v/>
      </c>
      <c r="M488">
        <f>IF(K488="","",IF(K488&gt;0,"Win",IF(K488&lt;0,"Loss","Breakeven")))</f>
        <v/>
      </c>
      <c r="S488" s="5" t="n"/>
      <c r="T488" s="5" t="n"/>
      <c r="U488">
        <f>IF(OR(S488="",T488=""),"",ROUND((T488-S488)*1440,0))</f>
        <v/>
      </c>
      <c r="V488">
        <f>IF($A488="","",COUNTIF($A$2:$A488,$A488))</f>
        <v/>
      </c>
    </row>
    <row r="489">
      <c r="A489" s="3" t="n"/>
      <c r="L489" s="4">
        <f>IF(OR(J489="",K489=""),"",IFERROR(K489/ABS(J489),""))</f>
        <v/>
      </c>
      <c r="M489">
        <f>IF(K489="","",IF(K489&gt;0,"Win",IF(K489&lt;0,"Loss","Breakeven")))</f>
        <v/>
      </c>
      <c r="S489" s="5" t="n"/>
      <c r="T489" s="5" t="n"/>
      <c r="U489">
        <f>IF(OR(S489="",T489=""),"",ROUND((T489-S489)*1440,0))</f>
        <v/>
      </c>
      <c r="V489">
        <f>IF($A489="","",COUNTIF($A$2:$A489,$A489))</f>
        <v/>
      </c>
    </row>
    <row r="490">
      <c r="A490" s="3" t="n"/>
      <c r="L490" s="4">
        <f>IF(OR(J490="",K490=""),"",IFERROR(K490/ABS(J490),""))</f>
        <v/>
      </c>
      <c r="M490">
        <f>IF(K490="","",IF(K490&gt;0,"Win",IF(K490&lt;0,"Loss","Breakeven")))</f>
        <v/>
      </c>
      <c r="S490" s="5" t="n"/>
      <c r="T490" s="5" t="n"/>
      <c r="U490">
        <f>IF(OR(S490="",T490=""),"",ROUND((T490-S490)*1440,0))</f>
        <v/>
      </c>
      <c r="V490">
        <f>IF($A490="","",COUNTIF($A$2:$A490,$A490))</f>
        <v/>
      </c>
    </row>
    <row r="491">
      <c r="A491" s="3" t="n"/>
      <c r="L491" s="4">
        <f>IF(OR(J491="",K491=""),"",IFERROR(K491/ABS(J491),""))</f>
        <v/>
      </c>
      <c r="M491">
        <f>IF(K491="","",IF(K491&gt;0,"Win",IF(K491&lt;0,"Loss","Breakeven")))</f>
        <v/>
      </c>
      <c r="S491" s="5" t="n"/>
      <c r="T491" s="5" t="n"/>
      <c r="U491">
        <f>IF(OR(S491="",T491=""),"",ROUND((T491-S491)*1440,0))</f>
        <v/>
      </c>
      <c r="V491">
        <f>IF($A491="","",COUNTIF($A$2:$A491,$A491))</f>
        <v/>
      </c>
    </row>
    <row r="492">
      <c r="A492" s="3" t="n"/>
      <c r="L492" s="4">
        <f>IF(OR(J492="",K492=""),"",IFERROR(K492/ABS(J492),""))</f>
        <v/>
      </c>
      <c r="M492">
        <f>IF(K492="","",IF(K492&gt;0,"Win",IF(K492&lt;0,"Loss","Breakeven")))</f>
        <v/>
      </c>
      <c r="S492" s="5" t="n"/>
      <c r="T492" s="5" t="n"/>
      <c r="U492">
        <f>IF(OR(S492="",T492=""),"",ROUND((T492-S492)*1440,0))</f>
        <v/>
      </c>
      <c r="V492">
        <f>IF($A492="","",COUNTIF($A$2:$A492,$A492))</f>
        <v/>
      </c>
    </row>
    <row r="493">
      <c r="A493" s="3" t="n"/>
      <c r="L493" s="4">
        <f>IF(OR(J493="",K493=""),"",IFERROR(K493/ABS(J493),""))</f>
        <v/>
      </c>
      <c r="M493">
        <f>IF(K493="","",IF(K493&gt;0,"Win",IF(K493&lt;0,"Loss","Breakeven")))</f>
        <v/>
      </c>
      <c r="S493" s="5" t="n"/>
      <c r="T493" s="5" t="n"/>
      <c r="U493">
        <f>IF(OR(S493="",T493=""),"",ROUND((T493-S493)*1440,0))</f>
        <v/>
      </c>
      <c r="V493">
        <f>IF($A493="","",COUNTIF($A$2:$A493,$A493))</f>
        <v/>
      </c>
    </row>
    <row r="494">
      <c r="A494" s="3" t="n"/>
      <c r="L494" s="4">
        <f>IF(OR(J494="",K494=""),"",IFERROR(K494/ABS(J494),""))</f>
        <v/>
      </c>
      <c r="M494">
        <f>IF(K494="","",IF(K494&gt;0,"Win",IF(K494&lt;0,"Loss","Breakeven")))</f>
        <v/>
      </c>
      <c r="S494" s="5" t="n"/>
      <c r="T494" s="5" t="n"/>
      <c r="U494">
        <f>IF(OR(S494="",T494=""),"",ROUND((T494-S494)*1440,0))</f>
        <v/>
      </c>
      <c r="V494">
        <f>IF($A494="","",COUNTIF($A$2:$A494,$A494))</f>
        <v/>
      </c>
    </row>
    <row r="495">
      <c r="A495" s="3" t="n"/>
      <c r="L495" s="4">
        <f>IF(OR(J495="",K495=""),"",IFERROR(K495/ABS(J495),""))</f>
        <v/>
      </c>
      <c r="M495">
        <f>IF(K495="","",IF(K495&gt;0,"Win",IF(K495&lt;0,"Loss","Breakeven")))</f>
        <v/>
      </c>
      <c r="S495" s="5" t="n"/>
      <c r="T495" s="5" t="n"/>
      <c r="U495">
        <f>IF(OR(S495="",T495=""),"",ROUND((T495-S495)*1440,0))</f>
        <v/>
      </c>
      <c r="V495">
        <f>IF($A495="","",COUNTIF($A$2:$A495,$A495))</f>
        <v/>
      </c>
    </row>
    <row r="496">
      <c r="A496" s="3" t="n"/>
      <c r="L496" s="4">
        <f>IF(OR(J496="",K496=""),"",IFERROR(K496/ABS(J496),""))</f>
        <v/>
      </c>
      <c r="M496">
        <f>IF(K496="","",IF(K496&gt;0,"Win",IF(K496&lt;0,"Loss","Breakeven")))</f>
        <v/>
      </c>
      <c r="S496" s="5" t="n"/>
      <c r="T496" s="5" t="n"/>
      <c r="U496">
        <f>IF(OR(S496="",T496=""),"",ROUND((T496-S496)*1440,0))</f>
        <v/>
      </c>
      <c r="V496">
        <f>IF($A496="","",COUNTIF($A$2:$A496,$A496))</f>
        <v/>
      </c>
    </row>
    <row r="497">
      <c r="A497" s="3" t="n"/>
      <c r="L497" s="4">
        <f>IF(OR(J497="",K497=""),"",IFERROR(K497/ABS(J497),""))</f>
        <v/>
      </c>
      <c r="M497">
        <f>IF(K497="","",IF(K497&gt;0,"Win",IF(K497&lt;0,"Loss","Breakeven")))</f>
        <v/>
      </c>
      <c r="S497" s="5" t="n"/>
      <c r="T497" s="5" t="n"/>
      <c r="U497">
        <f>IF(OR(S497="",T497=""),"",ROUND((T497-S497)*1440,0))</f>
        <v/>
      </c>
      <c r="V497">
        <f>IF($A497="","",COUNTIF($A$2:$A497,$A497))</f>
        <v/>
      </c>
    </row>
    <row r="498">
      <c r="A498" s="3" t="n"/>
      <c r="L498" s="4">
        <f>IF(OR(J498="",K498=""),"",IFERROR(K498/ABS(J498),""))</f>
        <v/>
      </c>
      <c r="M498">
        <f>IF(K498="","",IF(K498&gt;0,"Win",IF(K498&lt;0,"Loss","Breakeven")))</f>
        <v/>
      </c>
      <c r="S498" s="5" t="n"/>
      <c r="T498" s="5" t="n"/>
      <c r="U498">
        <f>IF(OR(S498="",T498=""),"",ROUND((T498-S498)*1440,0))</f>
        <v/>
      </c>
      <c r="V498">
        <f>IF($A498="","",COUNTIF($A$2:$A498,$A498))</f>
        <v/>
      </c>
    </row>
    <row r="499">
      <c r="A499" s="3" t="n"/>
      <c r="L499" s="4">
        <f>IF(OR(J499="",K499=""),"",IFERROR(K499/ABS(J499),""))</f>
        <v/>
      </c>
      <c r="M499">
        <f>IF(K499="","",IF(K499&gt;0,"Win",IF(K499&lt;0,"Loss","Breakeven")))</f>
        <v/>
      </c>
      <c r="S499" s="5" t="n"/>
      <c r="T499" s="5" t="n"/>
      <c r="U499">
        <f>IF(OR(S499="",T499=""),"",ROUND((T499-S499)*1440,0))</f>
        <v/>
      </c>
      <c r="V499">
        <f>IF($A499="","",COUNTIF($A$2:$A499,$A499))</f>
        <v/>
      </c>
    </row>
    <row r="500">
      <c r="A500" s="3" t="n"/>
      <c r="L500" s="4">
        <f>IF(OR(J500="",K500=""),"",IFERROR(K500/ABS(J500),""))</f>
        <v/>
      </c>
      <c r="M500">
        <f>IF(K500="","",IF(K500&gt;0,"Win",IF(K500&lt;0,"Loss","Breakeven")))</f>
        <v/>
      </c>
      <c r="S500" s="5" t="n"/>
      <c r="T500" s="5" t="n"/>
      <c r="U500">
        <f>IF(OR(S500="",T500=""),"",ROUND((T500-S500)*1440,0))</f>
        <v/>
      </c>
      <c r="V500">
        <f>IF($A500="","",COUNTIF($A$2:$A500,$A500))</f>
        <v/>
      </c>
    </row>
    <row r="501">
      <c r="A501" s="3" t="n"/>
      <c r="L501" s="4">
        <f>IF(OR(J501="",K501=""),"",IFERROR(K501/ABS(J501),""))</f>
        <v/>
      </c>
      <c r="M501">
        <f>IF(K501="","",IF(K501&gt;0,"Win",IF(K501&lt;0,"Loss","Breakeven")))</f>
        <v/>
      </c>
      <c r="S501" s="5" t="n"/>
      <c r="T501" s="5" t="n"/>
      <c r="U501">
        <f>IF(OR(S501="",T501=""),"",ROUND((T501-S501)*1440,0))</f>
        <v/>
      </c>
      <c r="V501">
        <f>IF($A501="","",COUNTIF($A$2:$A501,$A501))</f>
        <v/>
      </c>
    </row>
  </sheetData>
  <dataValidations count="4">
    <dataValidation sqref="C2:C501" showDropDown="0" showInputMessage="0" showErrorMessage="0" allowBlank="1" type="list">
      <formula1>"Long,Short"</formula1>
    </dataValidation>
    <dataValidation sqref="O2:O501" showDropDown="0" showInputMessage="0" showErrorMessage="0" allowBlank="1" type="list">
      <formula1>"Y,N"</formula1>
    </dataValidation>
    <dataValidation sqref="P2:P501" showDropDown="0" showInputMessage="0" showErrorMessage="0" allowBlank="1" type="list">
      <formula1>"Moved stop,Early exit,Oversized,Revenge trade,No setup,Chased entry,Ignored news"</formula1>
    </dataValidation>
    <dataValidation sqref="W2:W501" showDropDown="0" showInputMessage="0" showErrorMessage="0" allowBlank="1" type="list">
      <formula1>"Asia,London,New York"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80" customWidth="1" min="3" max="3"/>
  </cols>
  <sheetData>
    <row r="1">
      <c r="A1" s="6" t="inlineStr">
        <is>
          <t>Summary - computed from the Trades sheet</t>
        </is>
      </c>
    </row>
    <row r="2">
      <c r="A2" t="inlineStr">
        <is>
          <t>Every value below is a formula. Edit the Trades sheet, not this one.</t>
        </is>
      </c>
    </row>
    <row r="4">
      <c r="A4" s="7" t="inlineStr">
        <is>
          <t>Results</t>
        </is>
      </c>
      <c r="B4" s="7" t="inlineStr">
        <is>
          <t>Value</t>
        </is>
      </c>
      <c r="C4" s="7" t="inlineStr">
        <is>
          <t>How it's calculated</t>
        </is>
      </c>
    </row>
    <row r="5">
      <c r="A5" t="inlineStr">
        <is>
          <t>Total trades</t>
        </is>
      </c>
      <c r="B5">
        <f>COUNT(Trades!K:K)</f>
        <v/>
      </c>
      <c r="C5" t="inlineStr">
        <is>
          <t>Rows with a number in Result.</t>
        </is>
      </c>
    </row>
    <row r="6">
      <c r="A6" t="inlineStr">
        <is>
          <t>Wins</t>
        </is>
      </c>
      <c r="B6">
        <f>COUNTIF(Trades!K:K,"&gt;0")</f>
        <v/>
      </c>
      <c r="C6" t="inlineStr">
        <is>
          <t>Result above 0.</t>
        </is>
      </c>
    </row>
    <row r="7">
      <c r="A7" t="inlineStr">
        <is>
          <t>Losses</t>
        </is>
      </c>
      <c r="B7">
        <f>COUNTIF(Trades!K:K,"&lt;0")</f>
        <v/>
      </c>
      <c r="C7" t="inlineStr">
        <is>
          <t>Result below 0.</t>
        </is>
      </c>
    </row>
    <row r="8">
      <c r="A8" t="inlineStr">
        <is>
          <t>Breakeven</t>
        </is>
      </c>
      <c r="B8">
        <f>B5-B6-B7</f>
        <v/>
      </c>
      <c r="C8" t="inlineStr">
        <is>
          <t>Result exactly 0.</t>
        </is>
      </c>
    </row>
    <row r="9">
      <c r="A9" t="inlineStr">
        <is>
          <t>Win rate</t>
        </is>
      </c>
      <c r="B9" s="8">
        <f>IF(B5=0,"n/a",B6/B5)</f>
        <v/>
      </c>
      <c r="C9" t="inlineStr">
        <is>
          <t>Wins / total trades.</t>
        </is>
      </c>
    </row>
    <row r="10">
      <c r="A10" t="inlineStr">
        <is>
          <t>Loss rate</t>
        </is>
      </c>
      <c r="B10" s="8">
        <f>IF(B5=0,"n/a",B7/B5)</f>
        <v/>
      </c>
      <c r="C10" t="inlineStr">
        <is>
          <t>Losses / total trades.</t>
        </is>
      </c>
    </row>
    <row r="11">
      <c r="A11" t="inlineStr">
        <is>
          <t>Average win (R)</t>
        </is>
      </c>
      <c r="B11">
        <f>IFERROR(AVERAGEIF(Trades!L:L,"&gt;0"),"n/a")</f>
        <v/>
      </c>
      <c r="C11" t="inlineStr">
        <is>
          <t>Mean R multiple of winning trades.</t>
        </is>
      </c>
    </row>
    <row r="12">
      <c r="A12" t="inlineStr">
        <is>
          <t>Average loss (R)</t>
        </is>
      </c>
      <c r="B12">
        <f>IFERROR(AVERAGEIF(Trades!L:L,"&lt;0"),"n/a")</f>
        <v/>
      </c>
      <c r="C12" t="inlineStr">
        <is>
          <t>Mean R multiple of losing trades (shown negative).</t>
        </is>
      </c>
    </row>
    <row r="13">
      <c r="A13" t="inlineStr">
        <is>
          <t>Expectancy per trade (R)</t>
        </is>
      </c>
      <c r="B13">
        <f>IF(B5=0,"n/a",B9*N(B11)-B10*ABS(N(B12)))</f>
        <v/>
      </c>
      <c r="C13" t="inlineStr">
        <is>
          <t>Win rate x average win R - loss rate x |average loss R|.</t>
        </is>
      </c>
    </row>
    <row r="14">
      <c r="A14" t="inlineStr">
        <is>
          <t>Total R</t>
        </is>
      </c>
      <c r="B14">
        <f>SUM(Trades!L:L)</f>
        <v/>
      </c>
      <c r="C14" t="inlineStr">
        <is>
          <t>Sum of all R multiples.</t>
        </is>
      </c>
    </row>
    <row r="15">
      <c r="A15" t="inlineStr">
        <is>
          <t>Total result</t>
        </is>
      </c>
      <c r="B15">
        <f>SUM(Trades!K:K)</f>
        <v/>
      </c>
      <c r="C15" t="inlineStr">
        <is>
          <t>Sum of Result, in account currency (net of fees).</t>
        </is>
      </c>
    </row>
    <row r="16">
      <c r="A16" t="inlineStr">
        <is>
          <t>Profit factor</t>
        </is>
      </c>
      <c r="B16">
        <f>IFERROR(SUMIF(Trades!K:K,"&gt;0")/ABS(SUMIF(Trades!K:K,"&lt;0")),"n/a")</f>
        <v/>
      </c>
      <c r="C16" t="inlineStr">
        <is>
          <t>Gross wins / |gross losses|.</t>
        </is>
      </c>
    </row>
    <row r="17">
      <c r="A17" t="inlineStr">
        <is>
          <t>Largest loss</t>
        </is>
      </c>
      <c r="B17">
        <f>IF(B7=0,"none",MIN(Trades!K:K))</f>
        <v/>
      </c>
      <c r="C17" t="inlineStr">
        <is>
          <t>Most negative Result.</t>
        </is>
      </c>
    </row>
    <row r="18">
      <c r="A18" t="inlineStr">
        <is>
          <t>Largest loss (R)</t>
        </is>
      </c>
      <c r="B18">
        <f>IF(COUNTIF(Trades!L:L,"&lt;0")=0,"none",MIN(Trades!L:L))</f>
        <v/>
      </c>
      <c r="C18" t="inlineStr">
        <is>
          <t>Most negative R multiple. Below -1R means the loss exceeded the planned risk.</t>
        </is>
      </c>
    </row>
    <row r="19">
      <c r="A19" t="inlineStr">
        <is>
          <t>Total fees</t>
        </is>
      </c>
      <c r="B19">
        <f>SUM(Trades!N:N)</f>
        <v/>
      </c>
      <c r="C19" t="inlineStr">
        <is>
          <t>Sum of the Fees column. Already inside Result.</t>
        </is>
      </c>
    </row>
    <row r="21">
      <c r="A21" s="7" t="inlineStr">
        <is>
          <t>Plan discipline</t>
        </is>
      </c>
      <c r="B21" s="7" t="inlineStr">
        <is>
          <t>Value</t>
        </is>
      </c>
      <c r="C21" s="7" t="inlineStr">
        <is>
          <t>How it's calculated</t>
        </is>
      </c>
    </row>
    <row r="22">
      <c r="A22" t="inlineStr">
        <is>
          <t>Trades marked Y (followed plan)</t>
        </is>
      </c>
      <c r="B22">
        <f>COUNTIF(Trades!O:O,"Y")</f>
        <v/>
      </c>
      <c r="C22" t="inlineStr">
        <is>
          <t>Followed plan? = Y.</t>
        </is>
      </c>
    </row>
    <row r="23">
      <c r="A23" t="inlineStr">
        <is>
          <t>Trades marked N (plan broken)</t>
        </is>
      </c>
      <c r="B23">
        <f>COUNTIF(Trades!O:O,"N")</f>
        <v/>
      </c>
      <c r="C23" t="inlineStr">
        <is>
          <t>Followed plan? = N.</t>
        </is>
      </c>
    </row>
    <row r="24">
      <c r="A24" t="inlineStr">
        <is>
          <t>Followed plan (% of marked trades)</t>
        </is>
      </c>
      <c r="B24" s="8">
        <f>IF(B22+B23=0,"n/a",B22/(B22+B23))</f>
        <v/>
      </c>
      <c r="C24" t="inlineStr">
        <is>
          <t>Y / (Y + N). Blank flags are left out.</t>
        </is>
      </c>
    </row>
    <row r="25">
      <c r="A25" t="inlineStr">
        <is>
          <t>Expectancy when plan followed (R)</t>
        </is>
      </c>
      <c r="B25">
        <f>IFERROR(AVERAGEIF(Trades!O:O,"Y",Trades!L:L),"n/a")</f>
        <v/>
      </c>
      <c r="C25" t="inlineStr">
        <is>
          <t>Average R of Y trades.</t>
        </is>
      </c>
    </row>
    <row r="26">
      <c r="A26" t="inlineStr">
        <is>
          <t>Expectancy when plan broken (R)</t>
        </is>
      </c>
      <c r="B26">
        <f>IFERROR(AVERAGEIF(Trades!O:O,"N",Trades!L:L),"n/a")</f>
        <v/>
      </c>
      <c r="C26" t="inlineStr">
        <is>
          <t>Average R of N trades.</t>
        </is>
      </c>
    </row>
    <row r="27">
      <c r="A27" t="inlineStr">
        <is>
          <t>Total R when plan broken</t>
        </is>
      </c>
      <c r="B27">
        <f>SUMIF(Trades!O:O,"N",Trades!L:L)</f>
        <v/>
      </c>
      <c r="C27" t="inlineStr">
        <is>
          <t>The running cost (or gain) of rule breaks, in R.</t>
        </is>
      </c>
    </row>
    <row r="29">
      <c r="A29" s="7" t="inlineStr">
        <is>
          <t>Data checks</t>
        </is>
      </c>
      <c r="B29" s="7" t="inlineStr">
        <is>
          <t>Value</t>
        </is>
      </c>
      <c r="C29" s="7" t="inlineStr">
        <is>
          <t>How it's calculated</t>
        </is>
      </c>
    </row>
    <row r="30">
      <c r="A30" t="inlineStr">
        <is>
          <t>Average R per trade (cross-check)</t>
        </is>
      </c>
      <c r="B30">
        <f>IFERROR(AVERAGE(Trades!L:L),"n/a")</f>
        <v/>
      </c>
      <c r="C30" t="inlineStr">
        <is>
          <t>Should equal the expectancy above. If not, some trades are missing an R multiple.</t>
        </is>
      </c>
    </row>
    <row r="31">
      <c r="A31" t="inlineStr">
        <is>
          <t>Trades with a Result but no R multiple</t>
        </is>
      </c>
      <c r="B31">
        <f>B5-COUNT(Trades!L:L)</f>
        <v/>
      </c>
      <c r="C31" t="inlineStr">
        <is>
          <t>Should be 0. Enter a Risk for those rows, or the R figures above leave them out.</t>
        </is>
      </c>
    </row>
    <row r="33">
      <c r="A33" s="7" t="inlineStr">
        <is>
          <t>This edition</t>
        </is>
      </c>
      <c r="B33" s="7" t="inlineStr">
        <is>
          <t>Value</t>
        </is>
      </c>
      <c r="C33" s="7" t="inlineStr">
        <is>
          <t>How it's calculated</t>
        </is>
      </c>
    </row>
    <row r="34">
      <c r="A34" t="inlineStr">
        <is>
          <t>Average R, 1st trade of the day</t>
        </is>
      </c>
      <c r="B34">
        <f>IFERROR(AVERAGEIF(Trades!V:V,1,Trades!L:L),"n/a")</f>
        <v/>
      </c>
      <c r="C34" t="inlineStr">
        <is>
          <t>Trade # today = 1.</t>
        </is>
      </c>
    </row>
    <row r="35">
      <c r="A35" t="inlineStr">
        <is>
          <t>Average R, 2nd trade of the day</t>
        </is>
      </c>
      <c r="B35">
        <f>IFERROR(AVERAGEIF(Trades!V:V,2,Trades!L:L),"n/a")</f>
        <v/>
      </c>
      <c r="C35" t="inlineStr">
        <is>
          <t>Trade # today = 2.</t>
        </is>
      </c>
    </row>
    <row r="36">
      <c r="A36" t="inlineStr">
        <is>
          <t>Average R, 3rd trade or later</t>
        </is>
      </c>
      <c r="B36">
        <f>IFERROR(AVERAGEIF(Trades!V:V,"&gt;=3",Trades!L:L),"n/a")</f>
        <v/>
      </c>
      <c r="C36" t="inlineStr">
        <is>
          <t>Trade # today 3 or more.</t>
        </is>
      </c>
    </row>
    <row r="37">
      <c r="A37" t="inlineStr">
        <is>
          <t>Average R, Asia</t>
        </is>
      </c>
      <c r="B37">
        <f>IFERROR(AVERAGEIF(Trades!W:W,"Asia",Trades!L:L),"n/a")</f>
        <v/>
      </c>
      <c r="C37" t="inlineStr">
        <is>
          <t>Session = Asia.</t>
        </is>
      </c>
    </row>
    <row r="38">
      <c r="A38" t="inlineStr">
        <is>
          <t>Average R, London</t>
        </is>
      </c>
      <c r="B38">
        <f>IFERROR(AVERAGEIF(Trades!W:W,"London",Trades!L:L),"n/a")</f>
        <v/>
      </c>
      <c r="C38" t="inlineStr">
        <is>
          <t>Session = London.</t>
        </is>
      </c>
    </row>
    <row r="39">
      <c r="A39" t="inlineStr">
        <is>
          <t>Average R, New York</t>
        </is>
      </c>
      <c r="B39">
        <f>IFERROR(AVERAGEIF(Trades!W:W,"New York",Trades!L:L),"n/a")</f>
        <v/>
      </c>
      <c r="C39" t="inlineStr">
        <is>
          <t>Session = New York.</t>
        </is>
      </c>
    </row>
    <row r="40">
      <c r="A40" t="inlineStr">
        <is>
          <t>Average minutes held</t>
        </is>
      </c>
      <c r="B40">
        <f>IFERROR(AVERAGE(Trades!U:U),"n/a")</f>
        <v/>
      </c>
      <c r="C40" t="inlineStr">
        <is>
          <t>Mean of Minutes held.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Day trading journal v1 (ProEA, proea.app)</t>
        </is>
      </c>
    </row>
    <row r="2">
      <c r="A2" s="10" t="inlineStr">
        <is>
          <t>The free template's journal with the clock added. One row per closed trade, in time order within each day.</t>
        </is>
      </c>
    </row>
    <row r="3">
      <c r="A3" s="10" t="inlineStr">
        <is>
          <t>Type: the trade as usual (Risk is your planned loss at the stop, Result is the closed P/L net of fees), Time in and Time out as hh:mm, and the Session from the list.</t>
        </is>
      </c>
    </row>
    <row r="4">
      <c r="A4" s="10" t="inlineStr">
        <is>
          <t>Minutes held = (time out - time in) x 1440. A trade held past midnight needs its own handling: type the minutes over the formula.</t>
        </is>
      </c>
    </row>
    <row r="5">
      <c r="A5" s="10" t="inlineStr">
        <is>
          <t>Trade # today: 1 for the day's first row, 2 for the second, and so on. The Summary averages R by trade number and by session, which is where overtrading and revenge trades show up.</t>
        </is>
      </c>
    </row>
    <row r="6">
      <c r="A6" s="10" t="inlineStr">
        <is>
          <t>Not financial advice. This sheet is arithmetic on what you type.</t>
        </is>
      </c>
    </row>
    <row r="8">
      <c r="A8" t="inlineStr">
        <is>
          <t>https://proea.app/en/blog/day-trading-journal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2026-10-29T08:36:33Z</dcterms:created>
  <dcterms:modified xmlns:dcterms="http://purl.org/dc/terms/" xmlns:xsi="http://www.w3.org/2001/XMLSchema-instance" xsi:type="dcterms:W3CDTF">2026-10-29T08:36:33Z</dcterms:modified>
</cp:coreProperties>
</file>