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Read 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4">
    <font>
      <name val="Calibri"/>
      <family val="2"/>
      <color theme="1"/>
      <sz val="11"/>
      <scheme val="minor"/>
    </font>
    <font>
      <b val="1"/>
    </font>
    <font>
      <b val="1"/>
      <sz val="13"/>
    </font>
    <font>
      <sz val="11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EE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164" fontId="0" fillId="0" borderId="0" pivotButton="0" quotePrefix="0" xfId="0"/>
    <xf numFmtId="2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8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28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Date</t>
        </is>
      </c>
      <c r="B1" s="1" t="inlineStr">
        <is>
          <t>Underlying</t>
        </is>
      </c>
      <c r="C1" s="1" t="inlineStr">
        <is>
          <t>Position (Long = debit, Short = credit)</t>
        </is>
      </c>
      <c r="D1" s="1" t="inlineStr">
        <is>
          <t>Strategy / reason</t>
        </is>
      </c>
      <c r="E1" s="1" t="inlineStr">
        <is>
          <t>Entry premium (per share)</t>
        </is>
      </c>
      <c r="F1" s="1" t="inlineStr">
        <is>
          <t>Stop premium (optional)</t>
        </is>
      </c>
      <c r="G1" s="1" t="inlineStr">
        <is>
          <t>Target premium</t>
        </is>
      </c>
      <c r="H1" s="1" t="inlineStr">
        <is>
          <t>Exit premium (per share)</t>
        </is>
      </c>
      <c r="I1" s="1" t="inlineStr">
        <is>
          <t>Contracts</t>
        </is>
      </c>
      <c r="J1" s="2" t="inlineStr">
        <is>
          <t>Risk (account currency)</t>
        </is>
      </c>
      <c r="K1" s="2" t="inlineStr">
        <is>
          <t>Result (account currency)</t>
        </is>
      </c>
      <c r="L1" s="2" t="inlineStr">
        <is>
          <t>R multiple</t>
        </is>
      </c>
      <c r="M1" s="2" t="inlineStr">
        <is>
          <t>Win/Loss</t>
        </is>
      </c>
      <c r="N1" s="1" t="inlineStr">
        <is>
          <t>Fees</t>
        </is>
      </c>
      <c r="O1" s="1" t="inlineStr">
        <is>
          <t>Followed plan? (Y/N)</t>
        </is>
      </c>
      <c r="P1" s="1" t="inlineStr">
        <is>
          <t>Mistake tag</t>
        </is>
      </c>
      <c r="Q1" s="1" t="inlineStr">
        <is>
          <t>Notes</t>
        </is>
      </c>
      <c r="R1" s="1" t="inlineStr">
        <is>
          <t>Screenshot link</t>
        </is>
      </c>
      <c r="S1" s="1" t="inlineStr">
        <is>
          <t>Strategy</t>
        </is>
      </c>
      <c r="T1" s="1" t="inlineStr">
        <is>
          <t>Expiry</t>
        </is>
      </c>
      <c r="U1" s="2" t="inlineStr">
        <is>
          <t>DTE at entry</t>
        </is>
      </c>
      <c r="V1" s="1" t="inlineStr">
        <is>
          <t>Strike(s)</t>
        </is>
      </c>
      <c r="W1" s="1" t="inlineStr">
        <is>
          <t>Spread width (credit spreads)</t>
        </is>
      </c>
    </row>
    <row r="2">
      <c r="A2" s="3" t="n">
        <v>46300</v>
      </c>
      <c r="B2" t="inlineStr">
        <is>
          <t>SPY</t>
        </is>
      </c>
      <c r="C2" t="inlineStr">
        <is>
          <t>Long</t>
        </is>
      </c>
      <c r="D2" t="inlineStr">
        <is>
          <t>Breakout - call</t>
        </is>
      </c>
      <c r="E2" t="n">
        <v>3.2</v>
      </c>
      <c r="F2" t="n">
        <v>1.6</v>
      </c>
      <c r="G2" t="n">
        <v>6.4</v>
      </c>
      <c r="H2" t="n">
        <v>5.1</v>
      </c>
      <c r="I2" t="n">
        <v>2</v>
      </c>
      <c r="J2">
        <f>IF(OR(E2="",I2=""),"",IF(F2&lt;&gt;"",ABS(E2-F2)*Settings!$B$2*I2,IF($C2="Long",E2*Settings!$B$2*I2,IF(W2&lt;&gt;"",(W2-E2)*Settings!$B$2*I2,""))))</f>
        <v/>
      </c>
      <c r="K2">
        <f>IF(OR(E2="",H2="",I2=""),"",(H2-E2)*IF($C2="Short",-1,1)*Settings!$B$2*I2-N2)</f>
        <v/>
      </c>
      <c r="L2" s="4">
        <f>IF(OR(J2="",K2=""),"",IFERROR(K2/ABS(J2),""))</f>
        <v/>
      </c>
      <c r="M2">
        <f>IF(K2="","",IF(K2&gt;0,"Win",IF(K2&lt;0,"Loss","Breakeven")))</f>
        <v/>
      </c>
      <c r="N2" t="n">
        <v>2.6</v>
      </c>
      <c r="O2" t="inlineStr">
        <is>
          <t>Y</t>
        </is>
      </c>
      <c r="Q2" t="inlineStr">
        <is>
          <t>EXAMPLE - delete. Sold at 5.10 when the underlying hit its level; stop was half the premium.</t>
        </is>
      </c>
      <c r="S2" t="inlineStr">
        <is>
          <t>Long call</t>
        </is>
      </c>
      <c r="T2" s="3" t="n">
        <v>46346</v>
      </c>
      <c r="U2">
        <f>IF(OR($A2="",T2=""),"",T2-$A2)</f>
        <v/>
      </c>
      <c r="V2" t="inlineStr">
        <is>
          <t>700</t>
        </is>
      </c>
    </row>
    <row r="3">
      <c r="A3" s="3" t="n">
        <v>46301</v>
      </c>
      <c r="B3" t="inlineStr">
        <is>
          <t>QQQ</t>
        </is>
      </c>
      <c r="C3" t="inlineStr">
        <is>
          <t>Short</t>
        </is>
      </c>
      <c r="D3" t="inlineStr">
        <is>
          <t>Range - put credit spread</t>
        </is>
      </c>
      <c r="E3" t="n">
        <v>1.25</v>
      </c>
      <c r="G3" t="n">
        <v>0.4</v>
      </c>
      <c r="H3" t="n">
        <v>0.4</v>
      </c>
      <c r="I3" t="n">
        <v>1</v>
      </c>
      <c r="J3">
        <f>IF(OR(E3="",I3=""),"",IF(F3&lt;&gt;"",ABS(E3-F3)*Settings!$B$2*I3,IF($C3="Long",E3*Settings!$B$2*I3,IF(W3&lt;&gt;"",(W3-E3)*Settings!$B$2*I3,""))))</f>
        <v/>
      </c>
      <c r="K3">
        <f>IF(OR(E3="",H3="",I3=""),"",(H3-E3)*IF($C3="Short",-1,1)*Settings!$B$2*I3-N3)</f>
        <v/>
      </c>
      <c r="L3" s="4">
        <f>IF(OR(J3="",K3=""),"",IFERROR(K3/ABS(J3),""))</f>
        <v/>
      </c>
      <c r="M3">
        <f>IF(K3="","",IF(K3&gt;0,"Win",IF(K3&lt;0,"Loss","Breakeven")))</f>
        <v/>
      </c>
      <c r="N3" t="n">
        <v>2.6</v>
      </c>
      <c r="O3" t="inlineStr">
        <is>
          <t>Y</t>
        </is>
      </c>
      <c r="Q3" t="inlineStr">
        <is>
          <t>EXAMPLE - delete. Bought back at 0.40; max loss was the width minus the credit.</t>
        </is>
      </c>
      <c r="S3" t="inlineStr">
        <is>
          <t>Credit spread</t>
        </is>
      </c>
      <c r="T3" s="3" t="n">
        <v>46346</v>
      </c>
      <c r="U3">
        <f>IF(OR($A3="",T3=""),"",T3-$A3)</f>
        <v/>
      </c>
      <c r="V3" t="inlineStr">
        <is>
          <t>590/585</t>
        </is>
      </c>
      <c r="W3" t="n">
        <v>5</v>
      </c>
    </row>
    <row r="4">
      <c r="A4" s="3" t="n">
        <v>46302</v>
      </c>
      <c r="B4" t="inlineStr">
        <is>
          <t>TSLA</t>
        </is>
      </c>
      <c r="C4" t="inlineStr">
        <is>
          <t>Long</t>
        </is>
      </c>
      <c r="D4" t="inlineStr">
        <is>
          <t>Chased the move - put</t>
        </is>
      </c>
      <c r="E4" t="n">
        <v>4.5</v>
      </c>
      <c r="G4" t="n">
        <v>9</v>
      </c>
      <c r="H4" t="n">
        <v>0</v>
      </c>
      <c r="I4" t="n">
        <v>1</v>
      </c>
      <c r="J4">
        <f>IF(OR(E4="",I4=""),"",IF(F4&lt;&gt;"",ABS(E4-F4)*Settings!$B$2*I4,IF($C4="Long",E4*Settings!$B$2*I4,IF(W4&lt;&gt;"",(W4-E4)*Settings!$B$2*I4,""))))</f>
        <v/>
      </c>
      <c r="K4">
        <f>IF(OR(E4="",H4="",I4=""),"",(H4-E4)*IF($C4="Short",-1,1)*Settings!$B$2*I4-N4)</f>
        <v/>
      </c>
      <c r="L4" s="4">
        <f>IF(OR(J4="",K4=""),"",IFERROR(K4/ABS(J4),""))</f>
        <v/>
      </c>
      <c r="M4">
        <f>IF(K4="","",IF(K4&gt;0,"Win",IF(K4&lt;0,"Loss","Breakeven")))</f>
        <v/>
      </c>
      <c r="N4" t="n">
        <v>1.3</v>
      </c>
      <c r="O4" t="inlineStr">
        <is>
          <t>N</t>
        </is>
      </c>
      <c r="P4" t="inlineStr">
        <is>
          <t>Chased entry</t>
        </is>
      </c>
      <c r="Q4" t="inlineStr">
        <is>
          <t>EXAMPLE - delete. No stop; expired worthless, so the loss was the whole premium.</t>
        </is>
      </c>
      <c r="S4" t="inlineStr">
        <is>
          <t>Long put</t>
        </is>
      </c>
      <c r="T4" s="3" t="n">
        <v>46311</v>
      </c>
      <c r="U4">
        <f>IF(OR($A4="",T4=""),"",T4-$A4)</f>
        <v/>
      </c>
      <c r="V4" t="inlineStr">
        <is>
          <t>400</t>
        </is>
      </c>
    </row>
    <row r="5">
      <c r="A5" s="3" t="n"/>
      <c r="J5">
        <f>IF(OR(E5="",I5=""),"",IF(F5&lt;&gt;"",ABS(E5-F5)*Settings!$B$2*I5,IF($C5="Long",E5*Settings!$B$2*I5,IF(W5&lt;&gt;"",(W5-E5)*Settings!$B$2*I5,""))))</f>
        <v/>
      </c>
      <c r="K5">
        <f>IF(OR(E5="",H5="",I5=""),"",(H5-E5)*IF($C5="Short",-1,1)*Settings!$B$2*I5-N5)</f>
        <v/>
      </c>
      <c r="L5" s="4">
        <f>IF(OR(J5="",K5=""),"",IFERROR(K5/ABS(J5),""))</f>
        <v/>
      </c>
      <c r="M5">
        <f>IF(K5="","",IF(K5&gt;0,"Win",IF(K5&lt;0,"Loss","Breakeven")))</f>
        <v/>
      </c>
      <c r="T5" s="3" t="n"/>
      <c r="U5">
        <f>IF(OR($A5="",T5=""),"",T5-$A5)</f>
        <v/>
      </c>
    </row>
    <row r="6">
      <c r="A6" s="3" t="n"/>
      <c r="J6">
        <f>IF(OR(E6="",I6=""),"",IF(F6&lt;&gt;"",ABS(E6-F6)*Settings!$B$2*I6,IF($C6="Long",E6*Settings!$B$2*I6,IF(W6&lt;&gt;"",(W6-E6)*Settings!$B$2*I6,""))))</f>
        <v/>
      </c>
      <c r="K6">
        <f>IF(OR(E6="",H6="",I6=""),"",(H6-E6)*IF($C6="Short",-1,1)*Settings!$B$2*I6-N6)</f>
        <v/>
      </c>
      <c r="L6" s="4">
        <f>IF(OR(J6="",K6=""),"",IFERROR(K6/ABS(J6),""))</f>
        <v/>
      </c>
      <c r="M6">
        <f>IF(K6="","",IF(K6&gt;0,"Win",IF(K6&lt;0,"Loss","Breakeven")))</f>
        <v/>
      </c>
      <c r="T6" s="3" t="n"/>
      <c r="U6">
        <f>IF(OR($A6="",T6=""),"",T6-$A6)</f>
        <v/>
      </c>
    </row>
    <row r="7">
      <c r="A7" s="3" t="n"/>
      <c r="J7">
        <f>IF(OR(E7="",I7=""),"",IF(F7&lt;&gt;"",ABS(E7-F7)*Settings!$B$2*I7,IF($C7="Long",E7*Settings!$B$2*I7,IF(W7&lt;&gt;"",(W7-E7)*Settings!$B$2*I7,""))))</f>
        <v/>
      </c>
      <c r="K7">
        <f>IF(OR(E7="",H7="",I7=""),"",(H7-E7)*IF($C7="Short",-1,1)*Settings!$B$2*I7-N7)</f>
        <v/>
      </c>
      <c r="L7" s="4">
        <f>IF(OR(J7="",K7=""),"",IFERROR(K7/ABS(J7),""))</f>
        <v/>
      </c>
      <c r="M7">
        <f>IF(K7="","",IF(K7&gt;0,"Win",IF(K7&lt;0,"Loss","Breakeven")))</f>
        <v/>
      </c>
      <c r="T7" s="3" t="n"/>
      <c r="U7">
        <f>IF(OR($A7="",T7=""),"",T7-$A7)</f>
        <v/>
      </c>
    </row>
    <row r="8">
      <c r="A8" s="3" t="n"/>
      <c r="J8">
        <f>IF(OR(E8="",I8=""),"",IF(F8&lt;&gt;"",ABS(E8-F8)*Settings!$B$2*I8,IF($C8="Long",E8*Settings!$B$2*I8,IF(W8&lt;&gt;"",(W8-E8)*Settings!$B$2*I8,""))))</f>
        <v/>
      </c>
      <c r="K8">
        <f>IF(OR(E8="",H8="",I8=""),"",(H8-E8)*IF($C8="Short",-1,1)*Settings!$B$2*I8-N8)</f>
        <v/>
      </c>
      <c r="L8" s="4">
        <f>IF(OR(J8="",K8=""),"",IFERROR(K8/ABS(J8),""))</f>
        <v/>
      </c>
      <c r="M8">
        <f>IF(K8="","",IF(K8&gt;0,"Win",IF(K8&lt;0,"Loss","Breakeven")))</f>
        <v/>
      </c>
      <c r="T8" s="3" t="n"/>
      <c r="U8">
        <f>IF(OR($A8="",T8=""),"",T8-$A8)</f>
        <v/>
      </c>
    </row>
    <row r="9">
      <c r="A9" s="3" t="n"/>
      <c r="J9">
        <f>IF(OR(E9="",I9=""),"",IF(F9&lt;&gt;"",ABS(E9-F9)*Settings!$B$2*I9,IF($C9="Long",E9*Settings!$B$2*I9,IF(W9&lt;&gt;"",(W9-E9)*Settings!$B$2*I9,""))))</f>
        <v/>
      </c>
      <c r="K9">
        <f>IF(OR(E9="",H9="",I9=""),"",(H9-E9)*IF($C9="Short",-1,1)*Settings!$B$2*I9-N9)</f>
        <v/>
      </c>
      <c r="L9" s="4">
        <f>IF(OR(J9="",K9=""),"",IFERROR(K9/ABS(J9),""))</f>
        <v/>
      </c>
      <c r="M9">
        <f>IF(K9="","",IF(K9&gt;0,"Win",IF(K9&lt;0,"Loss","Breakeven")))</f>
        <v/>
      </c>
      <c r="T9" s="3" t="n"/>
      <c r="U9">
        <f>IF(OR($A9="",T9=""),"",T9-$A9)</f>
        <v/>
      </c>
    </row>
    <row r="10">
      <c r="A10" s="3" t="n"/>
      <c r="J10">
        <f>IF(OR(E10="",I10=""),"",IF(F10&lt;&gt;"",ABS(E10-F10)*Settings!$B$2*I10,IF($C10="Long",E10*Settings!$B$2*I10,IF(W10&lt;&gt;"",(W10-E10)*Settings!$B$2*I10,""))))</f>
        <v/>
      </c>
      <c r="K10">
        <f>IF(OR(E10="",H10="",I10=""),"",(H10-E10)*IF($C10="Short",-1,1)*Settings!$B$2*I10-N10)</f>
        <v/>
      </c>
      <c r="L10" s="4">
        <f>IF(OR(J10="",K10=""),"",IFERROR(K10/ABS(J10),""))</f>
        <v/>
      </c>
      <c r="M10">
        <f>IF(K10="","",IF(K10&gt;0,"Win",IF(K10&lt;0,"Loss","Breakeven")))</f>
        <v/>
      </c>
      <c r="T10" s="3" t="n"/>
      <c r="U10">
        <f>IF(OR($A10="",T10=""),"",T10-$A10)</f>
        <v/>
      </c>
    </row>
    <row r="11">
      <c r="A11" s="3" t="n"/>
      <c r="J11">
        <f>IF(OR(E11="",I11=""),"",IF(F11&lt;&gt;"",ABS(E11-F11)*Settings!$B$2*I11,IF($C11="Long",E11*Settings!$B$2*I11,IF(W11&lt;&gt;"",(W11-E11)*Settings!$B$2*I11,""))))</f>
        <v/>
      </c>
      <c r="K11">
        <f>IF(OR(E11="",H11="",I11=""),"",(H11-E11)*IF($C11="Short",-1,1)*Settings!$B$2*I11-N11)</f>
        <v/>
      </c>
      <c r="L11" s="4">
        <f>IF(OR(J11="",K11=""),"",IFERROR(K11/ABS(J11),""))</f>
        <v/>
      </c>
      <c r="M11">
        <f>IF(K11="","",IF(K11&gt;0,"Win",IF(K11&lt;0,"Loss","Breakeven")))</f>
        <v/>
      </c>
      <c r="T11" s="3" t="n"/>
      <c r="U11">
        <f>IF(OR($A11="",T11=""),"",T11-$A11)</f>
        <v/>
      </c>
    </row>
    <row r="12">
      <c r="A12" s="3" t="n"/>
      <c r="J12">
        <f>IF(OR(E12="",I12=""),"",IF(F12&lt;&gt;"",ABS(E12-F12)*Settings!$B$2*I12,IF($C12="Long",E12*Settings!$B$2*I12,IF(W12&lt;&gt;"",(W12-E12)*Settings!$B$2*I12,""))))</f>
        <v/>
      </c>
      <c r="K12">
        <f>IF(OR(E12="",H12="",I12=""),"",(H12-E12)*IF($C12="Short",-1,1)*Settings!$B$2*I12-N12)</f>
        <v/>
      </c>
      <c r="L12" s="4">
        <f>IF(OR(J12="",K12=""),"",IFERROR(K12/ABS(J12),""))</f>
        <v/>
      </c>
      <c r="M12">
        <f>IF(K12="","",IF(K12&gt;0,"Win",IF(K12&lt;0,"Loss","Breakeven")))</f>
        <v/>
      </c>
      <c r="T12" s="3" t="n"/>
      <c r="U12">
        <f>IF(OR($A12="",T12=""),"",T12-$A12)</f>
        <v/>
      </c>
    </row>
    <row r="13">
      <c r="A13" s="3" t="n"/>
      <c r="J13">
        <f>IF(OR(E13="",I13=""),"",IF(F13&lt;&gt;"",ABS(E13-F13)*Settings!$B$2*I13,IF($C13="Long",E13*Settings!$B$2*I13,IF(W13&lt;&gt;"",(W13-E13)*Settings!$B$2*I13,""))))</f>
        <v/>
      </c>
      <c r="K13">
        <f>IF(OR(E13="",H13="",I13=""),"",(H13-E13)*IF($C13="Short",-1,1)*Settings!$B$2*I13-N13)</f>
        <v/>
      </c>
      <c r="L13" s="4">
        <f>IF(OR(J13="",K13=""),"",IFERROR(K13/ABS(J13),""))</f>
        <v/>
      </c>
      <c r="M13">
        <f>IF(K13="","",IF(K13&gt;0,"Win",IF(K13&lt;0,"Loss","Breakeven")))</f>
        <v/>
      </c>
      <c r="T13" s="3" t="n"/>
      <c r="U13">
        <f>IF(OR($A13="",T13=""),"",T13-$A13)</f>
        <v/>
      </c>
    </row>
    <row r="14">
      <c r="A14" s="3" t="n"/>
      <c r="J14">
        <f>IF(OR(E14="",I14=""),"",IF(F14&lt;&gt;"",ABS(E14-F14)*Settings!$B$2*I14,IF($C14="Long",E14*Settings!$B$2*I14,IF(W14&lt;&gt;"",(W14-E14)*Settings!$B$2*I14,""))))</f>
        <v/>
      </c>
      <c r="K14">
        <f>IF(OR(E14="",H14="",I14=""),"",(H14-E14)*IF($C14="Short",-1,1)*Settings!$B$2*I14-N14)</f>
        <v/>
      </c>
      <c r="L14" s="4">
        <f>IF(OR(J14="",K14=""),"",IFERROR(K14/ABS(J14),""))</f>
        <v/>
      </c>
      <c r="M14">
        <f>IF(K14="","",IF(K14&gt;0,"Win",IF(K14&lt;0,"Loss","Breakeven")))</f>
        <v/>
      </c>
      <c r="T14" s="3" t="n"/>
      <c r="U14">
        <f>IF(OR($A14="",T14=""),"",T14-$A14)</f>
        <v/>
      </c>
    </row>
    <row r="15">
      <c r="A15" s="3" t="n"/>
      <c r="J15">
        <f>IF(OR(E15="",I15=""),"",IF(F15&lt;&gt;"",ABS(E15-F15)*Settings!$B$2*I15,IF($C15="Long",E15*Settings!$B$2*I15,IF(W15&lt;&gt;"",(W15-E15)*Settings!$B$2*I15,""))))</f>
        <v/>
      </c>
      <c r="K15">
        <f>IF(OR(E15="",H15="",I15=""),"",(H15-E15)*IF($C15="Short",-1,1)*Settings!$B$2*I15-N15)</f>
        <v/>
      </c>
      <c r="L15" s="4">
        <f>IF(OR(J15="",K15=""),"",IFERROR(K15/ABS(J15),""))</f>
        <v/>
      </c>
      <c r="M15">
        <f>IF(K15="","",IF(K15&gt;0,"Win",IF(K15&lt;0,"Loss","Breakeven")))</f>
        <v/>
      </c>
      <c r="T15" s="3" t="n"/>
      <c r="U15">
        <f>IF(OR($A15="",T15=""),"",T15-$A15)</f>
        <v/>
      </c>
    </row>
    <row r="16">
      <c r="A16" s="3" t="n"/>
      <c r="J16">
        <f>IF(OR(E16="",I16=""),"",IF(F16&lt;&gt;"",ABS(E16-F16)*Settings!$B$2*I16,IF($C16="Long",E16*Settings!$B$2*I16,IF(W16&lt;&gt;"",(W16-E16)*Settings!$B$2*I16,""))))</f>
        <v/>
      </c>
      <c r="K16">
        <f>IF(OR(E16="",H16="",I16=""),"",(H16-E16)*IF($C16="Short",-1,1)*Settings!$B$2*I16-N16)</f>
        <v/>
      </c>
      <c r="L16" s="4">
        <f>IF(OR(J16="",K16=""),"",IFERROR(K16/ABS(J16),""))</f>
        <v/>
      </c>
      <c r="M16">
        <f>IF(K16="","",IF(K16&gt;0,"Win",IF(K16&lt;0,"Loss","Breakeven")))</f>
        <v/>
      </c>
      <c r="T16" s="3" t="n"/>
      <c r="U16">
        <f>IF(OR($A16="",T16=""),"",T16-$A16)</f>
        <v/>
      </c>
    </row>
    <row r="17">
      <c r="A17" s="3" t="n"/>
      <c r="J17">
        <f>IF(OR(E17="",I17=""),"",IF(F17&lt;&gt;"",ABS(E17-F17)*Settings!$B$2*I17,IF($C17="Long",E17*Settings!$B$2*I17,IF(W17&lt;&gt;"",(W17-E17)*Settings!$B$2*I17,""))))</f>
        <v/>
      </c>
      <c r="K17">
        <f>IF(OR(E17="",H17="",I17=""),"",(H17-E17)*IF($C17="Short",-1,1)*Settings!$B$2*I17-N17)</f>
        <v/>
      </c>
      <c r="L17" s="4">
        <f>IF(OR(J17="",K17=""),"",IFERROR(K17/ABS(J17),""))</f>
        <v/>
      </c>
      <c r="M17">
        <f>IF(K17="","",IF(K17&gt;0,"Win",IF(K17&lt;0,"Loss","Breakeven")))</f>
        <v/>
      </c>
      <c r="T17" s="3" t="n"/>
      <c r="U17">
        <f>IF(OR($A17="",T17=""),"",T17-$A17)</f>
        <v/>
      </c>
    </row>
    <row r="18">
      <c r="A18" s="3" t="n"/>
      <c r="J18">
        <f>IF(OR(E18="",I18=""),"",IF(F18&lt;&gt;"",ABS(E18-F18)*Settings!$B$2*I18,IF($C18="Long",E18*Settings!$B$2*I18,IF(W18&lt;&gt;"",(W18-E18)*Settings!$B$2*I18,""))))</f>
        <v/>
      </c>
      <c r="K18">
        <f>IF(OR(E18="",H18="",I18=""),"",(H18-E18)*IF($C18="Short",-1,1)*Settings!$B$2*I18-N18)</f>
        <v/>
      </c>
      <c r="L18" s="4">
        <f>IF(OR(J18="",K18=""),"",IFERROR(K18/ABS(J18),""))</f>
        <v/>
      </c>
      <c r="M18">
        <f>IF(K18="","",IF(K18&gt;0,"Win",IF(K18&lt;0,"Loss","Breakeven")))</f>
        <v/>
      </c>
      <c r="T18" s="3" t="n"/>
      <c r="U18">
        <f>IF(OR($A18="",T18=""),"",T18-$A18)</f>
        <v/>
      </c>
    </row>
    <row r="19">
      <c r="A19" s="3" t="n"/>
      <c r="J19">
        <f>IF(OR(E19="",I19=""),"",IF(F19&lt;&gt;"",ABS(E19-F19)*Settings!$B$2*I19,IF($C19="Long",E19*Settings!$B$2*I19,IF(W19&lt;&gt;"",(W19-E19)*Settings!$B$2*I19,""))))</f>
        <v/>
      </c>
      <c r="K19">
        <f>IF(OR(E19="",H19="",I19=""),"",(H19-E19)*IF($C19="Short",-1,1)*Settings!$B$2*I19-N19)</f>
        <v/>
      </c>
      <c r="L19" s="4">
        <f>IF(OR(J19="",K19=""),"",IFERROR(K19/ABS(J19),""))</f>
        <v/>
      </c>
      <c r="M19">
        <f>IF(K19="","",IF(K19&gt;0,"Win",IF(K19&lt;0,"Loss","Breakeven")))</f>
        <v/>
      </c>
      <c r="T19" s="3" t="n"/>
      <c r="U19">
        <f>IF(OR($A19="",T19=""),"",T19-$A19)</f>
        <v/>
      </c>
    </row>
    <row r="20">
      <c r="A20" s="3" t="n"/>
      <c r="J20">
        <f>IF(OR(E20="",I20=""),"",IF(F20&lt;&gt;"",ABS(E20-F20)*Settings!$B$2*I20,IF($C20="Long",E20*Settings!$B$2*I20,IF(W20&lt;&gt;"",(W20-E20)*Settings!$B$2*I20,""))))</f>
        <v/>
      </c>
      <c r="K20">
        <f>IF(OR(E20="",H20="",I20=""),"",(H20-E20)*IF($C20="Short",-1,1)*Settings!$B$2*I20-N20)</f>
        <v/>
      </c>
      <c r="L20" s="4">
        <f>IF(OR(J20="",K20=""),"",IFERROR(K20/ABS(J20),""))</f>
        <v/>
      </c>
      <c r="M20">
        <f>IF(K20="","",IF(K20&gt;0,"Win",IF(K20&lt;0,"Loss","Breakeven")))</f>
        <v/>
      </c>
      <c r="T20" s="3" t="n"/>
      <c r="U20">
        <f>IF(OR($A20="",T20=""),"",T20-$A20)</f>
        <v/>
      </c>
    </row>
    <row r="21">
      <c r="A21" s="3" t="n"/>
      <c r="J21">
        <f>IF(OR(E21="",I21=""),"",IF(F21&lt;&gt;"",ABS(E21-F21)*Settings!$B$2*I21,IF($C21="Long",E21*Settings!$B$2*I21,IF(W21&lt;&gt;"",(W21-E21)*Settings!$B$2*I21,""))))</f>
        <v/>
      </c>
      <c r="K21">
        <f>IF(OR(E21="",H21="",I21=""),"",(H21-E21)*IF($C21="Short",-1,1)*Settings!$B$2*I21-N21)</f>
        <v/>
      </c>
      <c r="L21" s="4">
        <f>IF(OR(J21="",K21=""),"",IFERROR(K21/ABS(J21),""))</f>
        <v/>
      </c>
      <c r="M21">
        <f>IF(K21="","",IF(K21&gt;0,"Win",IF(K21&lt;0,"Loss","Breakeven")))</f>
        <v/>
      </c>
      <c r="T21" s="3" t="n"/>
      <c r="U21">
        <f>IF(OR($A21="",T21=""),"",T21-$A21)</f>
        <v/>
      </c>
    </row>
    <row r="22">
      <c r="A22" s="3" t="n"/>
      <c r="J22">
        <f>IF(OR(E22="",I22=""),"",IF(F22&lt;&gt;"",ABS(E22-F22)*Settings!$B$2*I22,IF($C22="Long",E22*Settings!$B$2*I22,IF(W22&lt;&gt;"",(W22-E22)*Settings!$B$2*I22,""))))</f>
        <v/>
      </c>
      <c r="K22">
        <f>IF(OR(E22="",H22="",I22=""),"",(H22-E22)*IF($C22="Short",-1,1)*Settings!$B$2*I22-N22)</f>
        <v/>
      </c>
      <c r="L22" s="4">
        <f>IF(OR(J22="",K22=""),"",IFERROR(K22/ABS(J22),""))</f>
        <v/>
      </c>
      <c r="M22">
        <f>IF(K22="","",IF(K22&gt;0,"Win",IF(K22&lt;0,"Loss","Breakeven")))</f>
        <v/>
      </c>
      <c r="T22" s="3" t="n"/>
      <c r="U22">
        <f>IF(OR($A22="",T22=""),"",T22-$A22)</f>
        <v/>
      </c>
    </row>
    <row r="23">
      <c r="A23" s="3" t="n"/>
      <c r="J23">
        <f>IF(OR(E23="",I23=""),"",IF(F23&lt;&gt;"",ABS(E23-F23)*Settings!$B$2*I23,IF($C23="Long",E23*Settings!$B$2*I23,IF(W23&lt;&gt;"",(W23-E23)*Settings!$B$2*I23,""))))</f>
        <v/>
      </c>
      <c r="K23">
        <f>IF(OR(E23="",H23="",I23=""),"",(H23-E23)*IF($C23="Short",-1,1)*Settings!$B$2*I23-N23)</f>
        <v/>
      </c>
      <c r="L23" s="4">
        <f>IF(OR(J23="",K23=""),"",IFERROR(K23/ABS(J23),""))</f>
        <v/>
      </c>
      <c r="M23">
        <f>IF(K23="","",IF(K23&gt;0,"Win",IF(K23&lt;0,"Loss","Breakeven")))</f>
        <v/>
      </c>
      <c r="T23" s="3" t="n"/>
      <c r="U23">
        <f>IF(OR($A23="",T23=""),"",T23-$A23)</f>
        <v/>
      </c>
    </row>
    <row r="24">
      <c r="A24" s="3" t="n"/>
      <c r="J24">
        <f>IF(OR(E24="",I24=""),"",IF(F24&lt;&gt;"",ABS(E24-F24)*Settings!$B$2*I24,IF($C24="Long",E24*Settings!$B$2*I24,IF(W24&lt;&gt;"",(W24-E24)*Settings!$B$2*I24,""))))</f>
        <v/>
      </c>
      <c r="K24">
        <f>IF(OR(E24="",H24="",I24=""),"",(H24-E24)*IF($C24="Short",-1,1)*Settings!$B$2*I24-N24)</f>
        <v/>
      </c>
      <c r="L24" s="4">
        <f>IF(OR(J24="",K24=""),"",IFERROR(K24/ABS(J24),""))</f>
        <v/>
      </c>
      <c r="M24">
        <f>IF(K24="","",IF(K24&gt;0,"Win",IF(K24&lt;0,"Loss","Breakeven")))</f>
        <v/>
      </c>
      <c r="T24" s="3" t="n"/>
      <c r="U24">
        <f>IF(OR($A24="",T24=""),"",T24-$A24)</f>
        <v/>
      </c>
    </row>
    <row r="25">
      <c r="A25" s="3" t="n"/>
      <c r="J25">
        <f>IF(OR(E25="",I25=""),"",IF(F25&lt;&gt;"",ABS(E25-F25)*Settings!$B$2*I25,IF($C25="Long",E25*Settings!$B$2*I25,IF(W25&lt;&gt;"",(W25-E25)*Settings!$B$2*I25,""))))</f>
        <v/>
      </c>
      <c r="K25">
        <f>IF(OR(E25="",H25="",I25=""),"",(H25-E25)*IF($C25="Short",-1,1)*Settings!$B$2*I25-N25)</f>
        <v/>
      </c>
      <c r="L25" s="4">
        <f>IF(OR(J25="",K25=""),"",IFERROR(K25/ABS(J25),""))</f>
        <v/>
      </c>
      <c r="M25">
        <f>IF(K25="","",IF(K25&gt;0,"Win",IF(K25&lt;0,"Loss","Breakeven")))</f>
        <v/>
      </c>
      <c r="T25" s="3" t="n"/>
      <c r="U25">
        <f>IF(OR($A25="",T25=""),"",T25-$A25)</f>
        <v/>
      </c>
    </row>
    <row r="26">
      <c r="A26" s="3" t="n"/>
      <c r="J26">
        <f>IF(OR(E26="",I26=""),"",IF(F26&lt;&gt;"",ABS(E26-F26)*Settings!$B$2*I26,IF($C26="Long",E26*Settings!$B$2*I26,IF(W26&lt;&gt;"",(W26-E26)*Settings!$B$2*I26,""))))</f>
        <v/>
      </c>
      <c r="K26">
        <f>IF(OR(E26="",H26="",I26=""),"",(H26-E26)*IF($C26="Short",-1,1)*Settings!$B$2*I26-N26)</f>
        <v/>
      </c>
      <c r="L26" s="4">
        <f>IF(OR(J26="",K26=""),"",IFERROR(K26/ABS(J26),""))</f>
        <v/>
      </c>
      <c r="M26">
        <f>IF(K26="","",IF(K26&gt;0,"Win",IF(K26&lt;0,"Loss","Breakeven")))</f>
        <v/>
      </c>
      <c r="T26" s="3" t="n"/>
      <c r="U26">
        <f>IF(OR($A26="",T26=""),"",T26-$A26)</f>
        <v/>
      </c>
    </row>
    <row r="27">
      <c r="A27" s="3" t="n"/>
      <c r="J27">
        <f>IF(OR(E27="",I27=""),"",IF(F27&lt;&gt;"",ABS(E27-F27)*Settings!$B$2*I27,IF($C27="Long",E27*Settings!$B$2*I27,IF(W27&lt;&gt;"",(W27-E27)*Settings!$B$2*I27,""))))</f>
        <v/>
      </c>
      <c r="K27">
        <f>IF(OR(E27="",H27="",I27=""),"",(H27-E27)*IF($C27="Short",-1,1)*Settings!$B$2*I27-N27)</f>
        <v/>
      </c>
      <c r="L27" s="4">
        <f>IF(OR(J27="",K27=""),"",IFERROR(K27/ABS(J27),""))</f>
        <v/>
      </c>
      <c r="M27">
        <f>IF(K27="","",IF(K27&gt;0,"Win",IF(K27&lt;0,"Loss","Breakeven")))</f>
        <v/>
      </c>
      <c r="T27" s="3" t="n"/>
      <c r="U27">
        <f>IF(OR($A27="",T27=""),"",T27-$A27)</f>
        <v/>
      </c>
    </row>
    <row r="28">
      <c r="A28" s="3" t="n"/>
      <c r="J28">
        <f>IF(OR(E28="",I28=""),"",IF(F28&lt;&gt;"",ABS(E28-F28)*Settings!$B$2*I28,IF($C28="Long",E28*Settings!$B$2*I28,IF(W28&lt;&gt;"",(W28-E28)*Settings!$B$2*I28,""))))</f>
        <v/>
      </c>
      <c r="K28">
        <f>IF(OR(E28="",H28="",I28=""),"",(H28-E28)*IF($C28="Short",-1,1)*Settings!$B$2*I28-N28)</f>
        <v/>
      </c>
      <c r="L28" s="4">
        <f>IF(OR(J28="",K28=""),"",IFERROR(K28/ABS(J28),""))</f>
        <v/>
      </c>
      <c r="M28">
        <f>IF(K28="","",IF(K28&gt;0,"Win",IF(K28&lt;0,"Loss","Breakeven")))</f>
        <v/>
      </c>
      <c r="T28" s="3" t="n"/>
      <c r="U28">
        <f>IF(OR($A28="",T28=""),"",T28-$A28)</f>
        <v/>
      </c>
    </row>
    <row r="29">
      <c r="A29" s="3" t="n"/>
      <c r="J29">
        <f>IF(OR(E29="",I29=""),"",IF(F29&lt;&gt;"",ABS(E29-F29)*Settings!$B$2*I29,IF($C29="Long",E29*Settings!$B$2*I29,IF(W29&lt;&gt;"",(W29-E29)*Settings!$B$2*I29,""))))</f>
        <v/>
      </c>
      <c r="K29">
        <f>IF(OR(E29="",H29="",I29=""),"",(H29-E29)*IF($C29="Short",-1,1)*Settings!$B$2*I29-N29)</f>
        <v/>
      </c>
      <c r="L29" s="4">
        <f>IF(OR(J29="",K29=""),"",IFERROR(K29/ABS(J29),""))</f>
        <v/>
      </c>
      <c r="M29">
        <f>IF(K29="","",IF(K29&gt;0,"Win",IF(K29&lt;0,"Loss","Breakeven")))</f>
        <v/>
      </c>
      <c r="T29" s="3" t="n"/>
      <c r="U29">
        <f>IF(OR($A29="",T29=""),"",T29-$A29)</f>
        <v/>
      </c>
    </row>
    <row r="30">
      <c r="A30" s="3" t="n"/>
      <c r="J30">
        <f>IF(OR(E30="",I30=""),"",IF(F30&lt;&gt;"",ABS(E30-F30)*Settings!$B$2*I30,IF($C30="Long",E30*Settings!$B$2*I30,IF(W30&lt;&gt;"",(W30-E30)*Settings!$B$2*I30,""))))</f>
        <v/>
      </c>
      <c r="K30">
        <f>IF(OR(E30="",H30="",I30=""),"",(H30-E30)*IF($C30="Short",-1,1)*Settings!$B$2*I30-N30)</f>
        <v/>
      </c>
      <c r="L30" s="4">
        <f>IF(OR(J30="",K30=""),"",IFERROR(K30/ABS(J30),""))</f>
        <v/>
      </c>
      <c r="M30">
        <f>IF(K30="","",IF(K30&gt;0,"Win",IF(K30&lt;0,"Loss","Breakeven")))</f>
        <v/>
      </c>
      <c r="T30" s="3" t="n"/>
      <c r="U30">
        <f>IF(OR($A30="",T30=""),"",T30-$A30)</f>
        <v/>
      </c>
    </row>
    <row r="31">
      <c r="A31" s="3" t="n"/>
      <c r="J31">
        <f>IF(OR(E31="",I31=""),"",IF(F31&lt;&gt;"",ABS(E31-F31)*Settings!$B$2*I31,IF($C31="Long",E31*Settings!$B$2*I31,IF(W31&lt;&gt;"",(W31-E31)*Settings!$B$2*I31,""))))</f>
        <v/>
      </c>
      <c r="K31">
        <f>IF(OR(E31="",H31="",I31=""),"",(H31-E31)*IF($C31="Short",-1,1)*Settings!$B$2*I31-N31)</f>
        <v/>
      </c>
      <c r="L31" s="4">
        <f>IF(OR(J31="",K31=""),"",IFERROR(K31/ABS(J31),""))</f>
        <v/>
      </c>
      <c r="M31">
        <f>IF(K31="","",IF(K31&gt;0,"Win",IF(K31&lt;0,"Loss","Breakeven")))</f>
        <v/>
      </c>
      <c r="T31" s="3" t="n"/>
      <c r="U31">
        <f>IF(OR($A31="",T31=""),"",T31-$A31)</f>
        <v/>
      </c>
    </row>
    <row r="32">
      <c r="A32" s="3" t="n"/>
      <c r="J32">
        <f>IF(OR(E32="",I32=""),"",IF(F32&lt;&gt;"",ABS(E32-F32)*Settings!$B$2*I32,IF($C32="Long",E32*Settings!$B$2*I32,IF(W32&lt;&gt;"",(W32-E32)*Settings!$B$2*I32,""))))</f>
        <v/>
      </c>
      <c r="K32">
        <f>IF(OR(E32="",H32="",I32=""),"",(H32-E32)*IF($C32="Short",-1,1)*Settings!$B$2*I32-N32)</f>
        <v/>
      </c>
      <c r="L32" s="4">
        <f>IF(OR(J32="",K32=""),"",IFERROR(K32/ABS(J32),""))</f>
        <v/>
      </c>
      <c r="M32">
        <f>IF(K32="","",IF(K32&gt;0,"Win",IF(K32&lt;0,"Loss","Breakeven")))</f>
        <v/>
      </c>
      <c r="T32" s="3" t="n"/>
      <c r="U32">
        <f>IF(OR($A32="",T32=""),"",T32-$A32)</f>
        <v/>
      </c>
    </row>
    <row r="33">
      <c r="A33" s="3" t="n"/>
      <c r="J33">
        <f>IF(OR(E33="",I33=""),"",IF(F33&lt;&gt;"",ABS(E33-F33)*Settings!$B$2*I33,IF($C33="Long",E33*Settings!$B$2*I33,IF(W33&lt;&gt;"",(W33-E33)*Settings!$B$2*I33,""))))</f>
        <v/>
      </c>
      <c r="K33">
        <f>IF(OR(E33="",H33="",I33=""),"",(H33-E33)*IF($C33="Short",-1,1)*Settings!$B$2*I33-N33)</f>
        <v/>
      </c>
      <c r="L33" s="4">
        <f>IF(OR(J33="",K33=""),"",IFERROR(K33/ABS(J33),""))</f>
        <v/>
      </c>
      <c r="M33">
        <f>IF(K33="","",IF(K33&gt;0,"Win",IF(K33&lt;0,"Loss","Breakeven")))</f>
        <v/>
      </c>
      <c r="T33" s="3" t="n"/>
      <c r="U33">
        <f>IF(OR($A33="",T33=""),"",T33-$A33)</f>
        <v/>
      </c>
    </row>
    <row r="34">
      <c r="A34" s="3" t="n"/>
      <c r="J34">
        <f>IF(OR(E34="",I34=""),"",IF(F34&lt;&gt;"",ABS(E34-F34)*Settings!$B$2*I34,IF($C34="Long",E34*Settings!$B$2*I34,IF(W34&lt;&gt;"",(W34-E34)*Settings!$B$2*I34,""))))</f>
        <v/>
      </c>
      <c r="K34">
        <f>IF(OR(E34="",H34="",I34=""),"",(H34-E34)*IF($C34="Short",-1,1)*Settings!$B$2*I34-N34)</f>
        <v/>
      </c>
      <c r="L34" s="4">
        <f>IF(OR(J34="",K34=""),"",IFERROR(K34/ABS(J34),""))</f>
        <v/>
      </c>
      <c r="M34">
        <f>IF(K34="","",IF(K34&gt;0,"Win",IF(K34&lt;0,"Loss","Breakeven")))</f>
        <v/>
      </c>
      <c r="T34" s="3" t="n"/>
      <c r="U34">
        <f>IF(OR($A34="",T34=""),"",T34-$A34)</f>
        <v/>
      </c>
    </row>
    <row r="35">
      <c r="A35" s="3" t="n"/>
      <c r="J35">
        <f>IF(OR(E35="",I35=""),"",IF(F35&lt;&gt;"",ABS(E35-F35)*Settings!$B$2*I35,IF($C35="Long",E35*Settings!$B$2*I35,IF(W35&lt;&gt;"",(W35-E35)*Settings!$B$2*I35,""))))</f>
        <v/>
      </c>
      <c r="K35">
        <f>IF(OR(E35="",H35="",I35=""),"",(H35-E35)*IF($C35="Short",-1,1)*Settings!$B$2*I35-N35)</f>
        <v/>
      </c>
      <c r="L35" s="4">
        <f>IF(OR(J35="",K35=""),"",IFERROR(K35/ABS(J35),""))</f>
        <v/>
      </c>
      <c r="M35">
        <f>IF(K35="","",IF(K35&gt;0,"Win",IF(K35&lt;0,"Loss","Breakeven")))</f>
        <v/>
      </c>
      <c r="T35" s="3" t="n"/>
      <c r="U35">
        <f>IF(OR($A35="",T35=""),"",T35-$A35)</f>
        <v/>
      </c>
    </row>
    <row r="36">
      <c r="A36" s="3" t="n"/>
      <c r="J36">
        <f>IF(OR(E36="",I36=""),"",IF(F36&lt;&gt;"",ABS(E36-F36)*Settings!$B$2*I36,IF($C36="Long",E36*Settings!$B$2*I36,IF(W36&lt;&gt;"",(W36-E36)*Settings!$B$2*I36,""))))</f>
        <v/>
      </c>
      <c r="K36">
        <f>IF(OR(E36="",H36="",I36=""),"",(H36-E36)*IF($C36="Short",-1,1)*Settings!$B$2*I36-N36)</f>
        <v/>
      </c>
      <c r="L36" s="4">
        <f>IF(OR(J36="",K36=""),"",IFERROR(K36/ABS(J36),""))</f>
        <v/>
      </c>
      <c r="M36">
        <f>IF(K36="","",IF(K36&gt;0,"Win",IF(K36&lt;0,"Loss","Breakeven")))</f>
        <v/>
      </c>
      <c r="T36" s="3" t="n"/>
      <c r="U36">
        <f>IF(OR($A36="",T36=""),"",T36-$A36)</f>
        <v/>
      </c>
    </row>
    <row r="37">
      <c r="A37" s="3" t="n"/>
      <c r="J37">
        <f>IF(OR(E37="",I37=""),"",IF(F37&lt;&gt;"",ABS(E37-F37)*Settings!$B$2*I37,IF($C37="Long",E37*Settings!$B$2*I37,IF(W37&lt;&gt;"",(W37-E37)*Settings!$B$2*I37,""))))</f>
        <v/>
      </c>
      <c r="K37">
        <f>IF(OR(E37="",H37="",I37=""),"",(H37-E37)*IF($C37="Short",-1,1)*Settings!$B$2*I37-N37)</f>
        <v/>
      </c>
      <c r="L37" s="4">
        <f>IF(OR(J37="",K37=""),"",IFERROR(K37/ABS(J37),""))</f>
        <v/>
      </c>
      <c r="M37">
        <f>IF(K37="","",IF(K37&gt;0,"Win",IF(K37&lt;0,"Loss","Breakeven")))</f>
        <v/>
      </c>
      <c r="T37" s="3" t="n"/>
      <c r="U37">
        <f>IF(OR($A37="",T37=""),"",T37-$A37)</f>
        <v/>
      </c>
    </row>
    <row r="38">
      <c r="A38" s="3" t="n"/>
      <c r="J38">
        <f>IF(OR(E38="",I38=""),"",IF(F38&lt;&gt;"",ABS(E38-F38)*Settings!$B$2*I38,IF($C38="Long",E38*Settings!$B$2*I38,IF(W38&lt;&gt;"",(W38-E38)*Settings!$B$2*I38,""))))</f>
        <v/>
      </c>
      <c r="K38">
        <f>IF(OR(E38="",H38="",I38=""),"",(H38-E38)*IF($C38="Short",-1,1)*Settings!$B$2*I38-N38)</f>
        <v/>
      </c>
      <c r="L38" s="4">
        <f>IF(OR(J38="",K38=""),"",IFERROR(K38/ABS(J38),""))</f>
        <v/>
      </c>
      <c r="M38">
        <f>IF(K38="","",IF(K38&gt;0,"Win",IF(K38&lt;0,"Loss","Breakeven")))</f>
        <v/>
      </c>
      <c r="T38" s="3" t="n"/>
      <c r="U38">
        <f>IF(OR($A38="",T38=""),"",T38-$A38)</f>
        <v/>
      </c>
    </row>
    <row r="39">
      <c r="A39" s="3" t="n"/>
      <c r="J39">
        <f>IF(OR(E39="",I39=""),"",IF(F39&lt;&gt;"",ABS(E39-F39)*Settings!$B$2*I39,IF($C39="Long",E39*Settings!$B$2*I39,IF(W39&lt;&gt;"",(W39-E39)*Settings!$B$2*I39,""))))</f>
        <v/>
      </c>
      <c r="K39">
        <f>IF(OR(E39="",H39="",I39=""),"",(H39-E39)*IF($C39="Short",-1,1)*Settings!$B$2*I39-N39)</f>
        <v/>
      </c>
      <c r="L39" s="4">
        <f>IF(OR(J39="",K39=""),"",IFERROR(K39/ABS(J39),""))</f>
        <v/>
      </c>
      <c r="M39">
        <f>IF(K39="","",IF(K39&gt;0,"Win",IF(K39&lt;0,"Loss","Breakeven")))</f>
        <v/>
      </c>
      <c r="T39" s="3" t="n"/>
      <c r="U39">
        <f>IF(OR($A39="",T39=""),"",T39-$A39)</f>
        <v/>
      </c>
    </row>
    <row r="40">
      <c r="A40" s="3" t="n"/>
      <c r="J40">
        <f>IF(OR(E40="",I40=""),"",IF(F40&lt;&gt;"",ABS(E40-F40)*Settings!$B$2*I40,IF($C40="Long",E40*Settings!$B$2*I40,IF(W40&lt;&gt;"",(W40-E40)*Settings!$B$2*I40,""))))</f>
        <v/>
      </c>
      <c r="K40">
        <f>IF(OR(E40="",H40="",I40=""),"",(H40-E40)*IF($C40="Short",-1,1)*Settings!$B$2*I40-N40)</f>
        <v/>
      </c>
      <c r="L40" s="4">
        <f>IF(OR(J40="",K40=""),"",IFERROR(K40/ABS(J40),""))</f>
        <v/>
      </c>
      <c r="M40">
        <f>IF(K40="","",IF(K40&gt;0,"Win",IF(K40&lt;0,"Loss","Breakeven")))</f>
        <v/>
      </c>
      <c r="T40" s="3" t="n"/>
      <c r="U40">
        <f>IF(OR($A40="",T40=""),"",T40-$A40)</f>
        <v/>
      </c>
    </row>
    <row r="41">
      <c r="A41" s="3" t="n"/>
      <c r="J41">
        <f>IF(OR(E41="",I41=""),"",IF(F41&lt;&gt;"",ABS(E41-F41)*Settings!$B$2*I41,IF($C41="Long",E41*Settings!$B$2*I41,IF(W41&lt;&gt;"",(W41-E41)*Settings!$B$2*I41,""))))</f>
        <v/>
      </c>
      <c r="K41">
        <f>IF(OR(E41="",H41="",I41=""),"",(H41-E41)*IF($C41="Short",-1,1)*Settings!$B$2*I41-N41)</f>
        <v/>
      </c>
      <c r="L41" s="4">
        <f>IF(OR(J41="",K41=""),"",IFERROR(K41/ABS(J41),""))</f>
        <v/>
      </c>
      <c r="M41">
        <f>IF(K41="","",IF(K41&gt;0,"Win",IF(K41&lt;0,"Loss","Breakeven")))</f>
        <v/>
      </c>
      <c r="T41" s="3" t="n"/>
      <c r="U41">
        <f>IF(OR($A41="",T41=""),"",T41-$A41)</f>
        <v/>
      </c>
    </row>
    <row r="42">
      <c r="A42" s="3" t="n"/>
      <c r="J42">
        <f>IF(OR(E42="",I42=""),"",IF(F42&lt;&gt;"",ABS(E42-F42)*Settings!$B$2*I42,IF($C42="Long",E42*Settings!$B$2*I42,IF(W42&lt;&gt;"",(W42-E42)*Settings!$B$2*I42,""))))</f>
        <v/>
      </c>
      <c r="K42">
        <f>IF(OR(E42="",H42="",I42=""),"",(H42-E42)*IF($C42="Short",-1,1)*Settings!$B$2*I42-N42)</f>
        <v/>
      </c>
      <c r="L42" s="4">
        <f>IF(OR(J42="",K42=""),"",IFERROR(K42/ABS(J42),""))</f>
        <v/>
      </c>
      <c r="M42">
        <f>IF(K42="","",IF(K42&gt;0,"Win",IF(K42&lt;0,"Loss","Breakeven")))</f>
        <v/>
      </c>
      <c r="T42" s="3" t="n"/>
      <c r="U42">
        <f>IF(OR($A42="",T42=""),"",T42-$A42)</f>
        <v/>
      </c>
    </row>
    <row r="43">
      <c r="A43" s="3" t="n"/>
      <c r="J43">
        <f>IF(OR(E43="",I43=""),"",IF(F43&lt;&gt;"",ABS(E43-F43)*Settings!$B$2*I43,IF($C43="Long",E43*Settings!$B$2*I43,IF(W43&lt;&gt;"",(W43-E43)*Settings!$B$2*I43,""))))</f>
        <v/>
      </c>
      <c r="K43">
        <f>IF(OR(E43="",H43="",I43=""),"",(H43-E43)*IF($C43="Short",-1,1)*Settings!$B$2*I43-N43)</f>
        <v/>
      </c>
      <c r="L43" s="4">
        <f>IF(OR(J43="",K43=""),"",IFERROR(K43/ABS(J43),""))</f>
        <v/>
      </c>
      <c r="M43">
        <f>IF(K43="","",IF(K43&gt;0,"Win",IF(K43&lt;0,"Loss","Breakeven")))</f>
        <v/>
      </c>
      <c r="T43" s="3" t="n"/>
      <c r="U43">
        <f>IF(OR($A43="",T43=""),"",T43-$A43)</f>
        <v/>
      </c>
    </row>
    <row r="44">
      <c r="A44" s="3" t="n"/>
      <c r="J44">
        <f>IF(OR(E44="",I44=""),"",IF(F44&lt;&gt;"",ABS(E44-F44)*Settings!$B$2*I44,IF($C44="Long",E44*Settings!$B$2*I44,IF(W44&lt;&gt;"",(W44-E44)*Settings!$B$2*I44,""))))</f>
        <v/>
      </c>
      <c r="K44">
        <f>IF(OR(E44="",H44="",I44=""),"",(H44-E44)*IF($C44="Short",-1,1)*Settings!$B$2*I44-N44)</f>
        <v/>
      </c>
      <c r="L44" s="4">
        <f>IF(OR(J44="",K44=""),"",IFERROR(K44/ABS(J44),""))</f>
        <v/>
      </c>
      <c r="M44">
        <f>IF(K44="","",IF(K44&gt;0,"Win",IF(K44&lt;0,"Loss","Breakeven")))</f>
        <v/>
      </c>
      <c r="T44" s="3" t="n"/>
      <c r="U44">
        <f>IF(OR($A44="",T44=""),"",T44-$A44)</f>
        <v/>
      </c>
    </row>
    <row r="45">
      <c r="A45" s="3" t="n"/>
      <c r="J45">
        <f>IF(OR(E45="",I45=""),"",IF(F45&lt;&gt;"",ABS(E45-F45)*Settings!$B$2*I45,IF($C45="Long",E45*Settings!$B$2*I45,IF(W45&lt;&gt;"",(W45-E45)*Settings!$B$2*I45,""))))</f>
        <v/>
      </c>
      <c r="K45">
        <f>IF(OR(E45="",H45="",I45=""),"",(H45-E45)*IF($C45="Short",-1,1)*Settings!$B$2*I45-N45)</f>
        <v/>
      </c>
      <c r="L45" s="4">
        <f>IF(OR(J45="",K45=""),"",IFERROR(K45/ABS(J45),""))</f>
        <v/>
      </c>
      <c r="M45">
        <f>IF(K45="","",IF(K45&gt;0,"Win",IF(K45&lt;0,"Loss","Breakeven")))</f>
        <v/>
      </c>
      <c r="T45" s="3" t="n"/>
      <c r="U45">
        <f>IF(OR($A45="",T45=""),"",T45-$A45)</f>
        <v/>
      </c>
    </row>
    <row r="46">
      <c r="A46" s="3" t="n"/>
      <c r="J46">
        <f>IF(OR(E46="",I46=""),"",IF(F46&lt;&gt;"",ABS(E46-F46)*Settings!$B$2*I46,IF($C46="Long",E46*Settings!$B$2*I46,IF(W46&lt;&gt;"",(W46-E46)*Settings!$B$2*I46,""))))</f>
        <v/>
      </c>
      <c r="K46">
        <f>IF(OR(E46="",H46="",I46=""),"",(H46-E46)*IF($C46="Short",-1,1)*Settings!$B$2*I46-N46)</f>
        <v/>
      </c>
      <c r="L46" s="4">
        <f>IF(OR(J46="",K46=""),"",IFERROR(K46/ABS(J46),""))</f>
        <v/>
      </c>
      <c r="M46">
        <f>IF(K46="","",IF(K46&gt;0,"Win",IF(K46&lt;0,"Loss","Breakeven")))</f>
        <v/>
      </c>
      <c r="T46" s="3" t="n"/>
      <c r="U46">
        <f>IF(OR($A46="",T46=""),"",T46-$A46)</f>
        <v/>
      </c>
    </row>
    <row r="47">
      <c r="A47" s="3" t="n"/>
      <c r="J47">
        <f>IF(OR(E47="",I47=""),"",IF(F47&lt;&gt;"",ABS(E47-F47)*Settings!$B$2*I47,IF($C47="Long",E47*Settings!$B$2*I47,IF(W47&lt;&gt;"",(W47-E47)*Settings!$B$2*I47,""))))</f>
        <v/>
      </c>
      <c r="K47">
        <f>IF(OR(E47="",H47="",I47=""),"",(H47-E47)*IF($C47="Short",-1,1)*Settings!$B$2*I47-N47)</f>
        <v/>
      </c>
      <c r="L47" s="4">
        <f>IF(OR(J47="",K47=""),"",IFERROR(K47/ABS(J47),""))</f>
        <v/>
      </c>
      <c r="M47">
        <f>IF(K47="","",IF(K47&gt;0,"Win",IF(K47&lt;0,"Loss","Breakeven")))</f>
        <v/>
      </c>
      <c r="T47" s="3" t="n"/>
      <c r="U47">
        <f>IF(OR($A47="",T47=""),"",T47-$A47)</f>
        <v/>
      </c>
    </row>
    <row r="48">
      <c r="A48" s="3" t="n"/>
      <c r="J48">
        <f>IF(OR(E48="",I48=""),"",IF(F48&lt;&gt;"",ABS(E48-F48)*Settings!$B$2*I48,IF($C48="Long",E48*Settings!$B$2*I48,IF(W48&lt;&gt;"",(W48-E48)*Settings!$B$2*I48,""))))</f>
        <v/>
      </c>
      <c r="K48">
        <f>IF(OR(E48="",H48="",I48=""),"",(H48-E48)*IF($C48="Short",-1,1)*Settings!$B$2*I48-N48)</f>
        <v/>
      </c>
      <c r="L48" s="4">
        <f>IF(OR(J48="",K48=""),"",IFERROR(K48/ABS(J48),""))</f>
        <v/>
      </c>
      <c r="M48">
        <f>IF(K48="","",IF(K48&gt;0,"Win",IF(K48&lt;0,"Loss","Breakeven")))</f>
        <v/>
      </c>
      <c r="T48" s="3" t="n"/>
      <c r="U48">
        <f>IF(OR($A48="",T48=""),"",T48-$A48)</f>
        <v/>
      </c>
    </row>
    <row r="49">
      <c r="A49" s="3" t="n"/>
      <c r="J49">
        <f>IF(OR(E49="",I49=""),"",IF(F49&lt;&gt;"",ABS(E49-F49)*Settings!$B$2*I49,IF($C49="Long",E49*Settings!$B$2*I49,IF(W49&lt;&gt;"",(W49-E49)*Settings!$B$2*I49,""))))</f>
        <v/>
      </c>
      <c r="K49">
        <f>IF(OR(E49="",H49="",I49=""),"",(H49-E49)*IF($C49="Short",-1,1)*Settings!$B$2*I49-N49)</f>
        <v/>
      </c>
      <c r="L49" s="4">
        <f>IF(OR(J49="",K49=""),"",IFERROR(K49/ABS(J49),""))</f>
        <v/>
      </c>
      <c r="M49">
        <f>IF(K49="","",IF(K49&gt;0,"Win",IF(K49&lt;0,"Loss","Breakeven")))</f>
        <v/>
      </c>
      <c r="T49" s="3" t="n"/>
      <c r="U49">
        <f>IF(OR($A49="",T49=""),"",T49-$A49)</f>
        <v/>
      </c>
    </row>
    <row r="50">
      <c r="A50" s="3" t="n"/>
      <c r="J50">
        <f>IF(OR(E50="",I50=""),"",IF(F50&lt;&gt;"",ABS(E50-F50)*Settings!$B$2*I50,IF($C50="Long",E50*Settings!$B$2*I50,IF(W50&lt;&gt;"",(W50-E50)*Settings!$B$2*I50,""))))</f>
        <v/>
      </c>
      <c r="K50">
        <f>IF(OR(E50="",H50="",I50=""),"",(H50-E50)*IF($C50="Short",-1,1)*Settings!$B$2*I50-N50)</f>
        <v/>
      </c>
      <c r="L50" s="4">
        <f>IF(OR(J50="",K50=""),"",IFERROR(K50/ABS(J50),""))</f>
        <v/>
      </c>
      <c r="M50">
        <f>IF(K50="","",IF(K50&gt;0,"Win",IF(K50&lt;0,"Loss","Breakeven")))</f>
        <v/>
      </c>
      <c r="T50" s="3" t="n"/>
      <c r="U50">
        <f>IF(OR($A50="",T50=""),"",T50-$A50)</f>
        <v/>
      </c>
    </row>
    <row r="51">
      <c r="A51" s="3" t="n"/>
      <c r="J51">
        <f>IF(OR(E51="",I51=""),"",IF(F51&lt;&gt;"",ABS(E51-F51)*Settings!$B$2*I51,IF($C51="Long",E51*Settings!$B$2*I51,IF(W51&lt;&gt;"",(W51-E51)*Settings!$B$2*I51,""))))</f>
        <v/>
      </c>
      <c r="K51">
        <f>IF(OR(E51="",H51="",I51=""),"",(H51-E51)*IF($C51="Short",-1,1)*Settings!$B$2*I51-N51)</f>
        <v/>
      </c>
      <c r="L51" s="4">
        <f>IF(OR(J51="",K51=""),"",IFERROR(K51/ABS(J51),""))</f>
        <v/>
      </c>
      <c r="M51">
        <f>IF(K51="","",IF(K51&gt;0,"Win",IF(K51&lt;0,"Loss","Breakeven")))</f>
        <v/>
      </c>
      <c r="T51" s="3" t="n"/>
      <c r="U51">
        <f>IF(OR($A51="",T51=""),"",T51-$A51)</f>
        <v/>
      </c>
    </row>
    <row r="52">
      <c r="A52" s="3" t="n"/>
      <c r="J52">
        <f>IF(OR(E52="",I52=""),"",IF(F52&lt;&gt;"",ABS(E52-F52)*Settings!$B$2*I52,IF($C52="Long",E52*Settings!$B$2*I52,IF(W52&lt;&gt;"",(W52-E52)*Settings!$B$2*I52,""))))</f>
        <v/>
      </c>
      <c r="K52">
        <f>IF(OR(E52="",H52="",I52=""),"",(H52-E52)*IF($C52="Short",-1,1)*Settings!$B$2*I52-N52)</f>
        <v/>
      </c>
      <c r="L52" s="4">
        <f>IF(OR(J52="",K52=""),"",IFERROR(K52/ABS(J52),""))</f>
        <v/>
      </c>
      <c r="M52">
        <f>IF(K52="","",IF(K52&gt;0,"Win",IF(K52&lt;0,"Loss","Breakeven")))</f>
        <v/>
      </c>
      <c r="T52" s="3" t="n"/>
      <c r="U52">
        <f>IF(OR($A52="",T52=""),"",T52-$A52)</f>
        <v/>
      </c>
    </row>
    <row r="53">
      <c r="A53" s="3" t="n"/>
      <c r="J53">
        <f>IF(OR(E53="",I53=""),"",IF(F53&lt;&gt;"",ABS(E53-F53)*Settings!$B$2*I53,IF($C53="Long",E53*Settings!$B$2*I53,IF(W53&lt;&gt;"",(W53-E53)*Settings!$B$2*I53,""))))</f>
        <v/>
      </c>
      <c r="K53">
        <f>IF(OR(E53="",H53="",I53=""),"",(H53-E53)*IF($C53="Short",-1,1)*Settings!$B$2*I53-N53)</f>
        <v/>
      </c>
      <c r="L53" s="4">
        <f>IF(OR(J53="",K53=""),"",IFERROR(K53/ABS(J53),""))</f>
        <v/>
      </c>
      <c r="M53">
        <f>IF(K53="","",IF(K53&gt;0,"Win",IF(K53&lt;0,"Loss","Breakeven")))</f>
        <v/>
      </c>
      <c r="T53" s="3" t="n"/>
      <c r="U53">
        <f>IF(OR($A53="",T53=""),"",T53-$A53)</f>
        <v/>
      </c>
    </row>
    <row r="54">
      <c r="A54" s="3" t="n"/>
      <c r="J54">
        <f>IF(OR(E54="",I54=""),"",IF(F54&lt;&gt;"",ABS(E54-F54)*Settings!$B$2*I54,IF($C54="Long",E54*Settings!$B$2*I54,IF(W54&lt;&gt;"",(W54-E54)*Settings!$B$2*I54,""))))</f>
        <v/>
      </c>
      <c r="K54">
        <f>IF(OR(E54="",H54="",I54=""),"",(H54-E54)*IF($C54="Short",-1,1)*Settings!$B$2*I54-N54)</f>
        <v/>
      </c>
      <c r="L54" s="4">
        <f>IF(OR(J54="",K54=""),"",IFERROR(K54/ABS(J54),""))</f>
        <v/>
      </c>
      <c r="M54">
        <f>IF(K54="","",IF(K54&gt;0,"Win",IF(K54&lt;0,"Loss","Breakeven")))</f>
        <v/>
      </c>
      <c r="T54" s="3" t="n"/>
      <c r="U54">
        <f>IF(OR($A54="",T54=""),"",T54-$A54)</f>
        <v/>
      </c>
    </row>
    <row r="55">
      <c r="A55" s="3" t="n"/>
      <c r="J55">
        <f>IF(OR(E55="",I55=""),"",IF(F55&lt;&gt;"",ABS(E55-F55)*Settings!$B$2*I55,IF($C55="Long",E55*Settings!$B$2*I55,IF(W55&lt;&gt;"",(W55-E55)*Settings!$B$2*I55,""))))</f>
        <v/>
      </c>
      <c r="K55">
        <f>IF(OR(E55="",H55="",I55=""),"",(H55-E55)*IF($C55="Short",-1,1)*Settings!$B$2*I55-N55)</f>
        <v/>
      </c>
      <c r="L55" s="4">
        <f>IF(OR(J55="",K55=""),"",IFERROR(K55/ABS(J55),""))</f>
        <v/>
      </c>
      <c r="M55">
        <f>IF(K55="","",IF(K55&gt;0,"Win",IF(K55&lt;0,"Loss","Breakeven")))</f>
        <v/>
      </c>
      <c r="T55" s="3" t="n"/>
      <c r="U55">
        <f>IF(OR($A55="",T55=""),"",T55-$A55)</f>
        <v/>
      </c>
    </row>
    <row r="56">
      <c r="A56" s="3" t="n"/>
      <c r="J56">
        <f>IF(OR(E56="",I56=""),"",IF(F56&lt;&gt;"",ABS(E56-F56)*Settings!$B$2*I56,IF($C56="Long",E56*Settings!$B$2*I56,IF(W56&lt;&gt;"",(W56-E56)*Settings!$B$2*I56,""))))</f>
        <v/>
      </c>
      <c r="K56">
        <f>IF(OR(E56="",H56="",I56=""),"",(H56-E56)*IF($C56="Short",-1,1)*Settings!$B$2*I56-N56)</f>
        <v/>
      </c>
      <c r="L56" s="4">
        <f>IF(OR(J56="",K56=""),"",IFERROR(K56/ABS(J56),""))</f>
        <v/>
      </c>
      <c r="M56">
        <f>IF(K56="","",IF(K56&gt;0,"Win",IF(K56&lt;0,"Loss","Breakeven")))</f>
        <v/>
      </c>
      <c r="T56" s="3" t="n"/>
      <c r="U56">
        <f>IF(OR($A56="",T56=""),"",T56-$A56)</f>
        <v/>
      </c>
    </row>
    <row r="57">
      <c r="A57" s="3" t="n"/>
      <c r="J57">
        <f>IF(OR(E57="",I57=""),"",IF(F57&lt;&gt;"",ABS(E57-F57)*Settings!$B$2*I57,IF($C57="Long",E57*Settings!$B$2*I57,IF(W57&lt;&gt;"",(W57-E57)*Settings!$B$2*I57,""))))</f>
        <v/>
      </c>
      <c r="K57">
        <f>IF(OR(E57="",H57="",I57=""),"",(H57-E57)*IF($C57="Short",-1,1)*Settings!$B$2*I57-N57)</f>
        <v/>
      </c>
      <c r="L57" s="4">
        <f>IF(OR(J57="",K57=""),"",IFERROR(K57/ABS(J57),""))</f>
        <v/>
      </c>
      <c r="M57">
        <f>IF(K57="","",IF(K57&gt;0,"Win",IF(K57&lt;0,"Loss","Breakeven")))</f>
        <v/>
      </c>
      <c r="T57" s="3" t="n"/>
      <c r="U57">
        <f>IF(OR($A57="",T57=""),"",T57-$A57)</f>
        <v/>
      </c>
    </row>
    <row r="58">
      <c r="A58" s="3" t="n"/>
      <c r="J58">
        <f>IF(OR(E58="",I58=""),"",IF(F58&lt;&gt;"",ABS(E58-F58)*Settings!$B$2*I58,IF($C58="Long",E58*Settings!$B$2*I58,IF(W58&lt;&gt;"",(W58-E58)*Settings!$B$2*I58,""))))</f>
        <v/>
      </c>
      <c r="K58">
        <f>IF(OR(E58="",H58="",I58=""),"",(H58-E58)*IF($C58="Short",-1,1)*Settings!$B$2*I58-N58)</f>
        <v/>
      </c>
      <c r="L58" s="4">
        <f>IF(OR(J58="",K58=""),"",IFERROR(K58/ABS(J58),""))</f>
        <v/>
      </c>
      <c r="M58">
        <f>IF(K58="","",IF(K58&gt;0,"Win",IF(K58&lt;0,"Loss","Breakeven")))</f>
        <v/>
      </c>
      <c r="T58" s="3" t="n"/>
      <c r="U58">
        <f>IF(OR($A58="",T58=""),"",T58-$A58)</f>
        <v/>
      </c>
    </row>
    <row r="59">
      <c r="A59" s="3" t="n"/>
      <c r="J59">
        <f>IF(OR(E59="",I59=""),"",IF(F59&lt;&gt;"",ABS(E59-F59)*Settings!$B$2*I59,IF($C59="Long",E59*Settings!$B$2*I59,IF(W59&lt;&gt;"",(W59-E59)*Settings!$B$2*I59,""))))</f>
        <v/>
      </c>
      <c r="K59">
        <f>IF(OR(E59="",H59="",I59=""),"",(H59-E59)*IF($C59="Short",-1,1)*Settings!$B$2*I59-N59)</f>
        <v/>
      </c>
      <c r="L59" s="4">
        <f>IF(OR(J59="",K59=""),"",IFERROR(K59/ABS(J59),""))</f>
        <v/>
      </c>
      <c r="M59">
        <f>IF(K59="","",IF(K59&gt;0,"Win",IF(K59&lt;0,"Loss","Breakeven")))</f>
        <v/>
      </c>
      <c r="T59" s="3" t="n"/>
      <c r="U59">
        <f>IF(OR($A59="",T59=""),"",T59-$A59)</f>
        <v/>
      </c>
    </row>
    <row r="60">
      <c r="A60" s="3" t="n"/>
      <c r="J60">
        <f>IF(OR(E60="",I60=""),"",IF(F60&lt;&gt;"",ABS(E60-F60)*Settings!$B$2*I60,IF($C60="Long",E60*Settings!$B$2*I60,IF(W60&lt;&gt;"",(W60-E60)*Settings!$B$2*I60,""))))</f>
        <v/>
      </c>
      <c r="K60">
        <f>IF(OR(E60="",H60="",I60=""),"",(H60-E60)*IF($C60="Short",-1,1)*Settings!$B$2*I60-N60)</f>
        <v/>
      </c>
      <c r="L60" s="4">
        <f>IF(OR(J60="",K60=""),"",IFERROR(K60/ABS(J60),""))</f>
        <v/>
      </c>
      <c r="M60">
        <f>IF(K60="","",IF(K60&gt;0,"Win",IF(K60&lt;0,"Loss","Breakeven")))</f>
        <v/>
      </c>
      <c r="T60" s="3" t="n"/>
      <c r="U60">
        <f>IF(OR($A60="",T60=""),"",T60-$A60)</f>
        <v/>
      </c>
    </row>
    <row r="61">
      <c r="A61" s="3" t="n"/>
      <c r="J61">
        <f>IF(OR(E61="",I61=""),"",IF(F61&lt;&gt;"",ABS(E61-F61)*Settings!$B$2*I61,IF($C61="Long",E61*Settings!$B$2*I61,IF(W61&lt;&gt;"",(W61-E61)*Settings!$B$2*I61,""))))</f>
        <v/>
      </c>
      <c r="K61">
        <f>IF(OR(E61="",H61="",I61=""),"",(H61-E61)*IF($C61="Short",-1,1)*Settings!$B$2*I61-N61)</f>
        <v/>
      </c>
      <c r="L61" s="4">
        <f>IF(OR(J61="",K61=""),"",IFERROR(K61/ABS(J61),""))</f>
        <v/>
      </c>
      <c r="M61">
        <f>IF(K61="","",IF(K61&gt;0,"Win",IF(K61&lt;0,"Loss","Breakeven")))</f>
        <v/>
      </c>
      <c r="T61" s="3" t="n"/>
      <c r="U61">
        <f>IF(OR($A61="",T61=""),"",T61-$A61)</f>
        <v/>
      </c>
    </row>
    <row r="62">
      <c r="A62" s="3" t="n"/>
      <c r="J62">
        <f>IF(OR(E62="",I62=""),"",IF(F62&lt;&gt;"",ABS(E62-F62)*Settings!$B$2*I62,IF($C62="Long",E62*Settings!$B$2*I62,IF(W62&lt;&gt;"",(W62-E62)*Settings!$B$2*I62,""))))</f>
        <v/>
      </c>
      <c r="K62">
        <f>IF(OR(E62="",H62="",I62=""),"",(H62-E62)*IF($C62="Short",-1,1)*Settings!$B$2*I62-N62)</f>
        <v/>
      </c>
      <c r="L62" s="4">
        <f>IF(OR(J62="",K62=""),"",IFERROR(K62/ABS(J62),""))</f>
        <v/>
      </c>
      <c r="M62">
        <f>IF(K62="","",IF(K62&gt;0,"Win",IF(K62&lt;0,"Loss","Breakeven")))</f>
        <v/>
      </c>
      <c r="T62" s="3" t="n"/>
      <c r="U62">
        <f>IF(OR($A62="",T62=""),"",T62-$A62)</f>
        <v/>
      </c>
    </row>
    <row r="63">
      <c r="A63" s="3" t="n"/>
      <c r="J63">
        <f>IF(OR(E63="",I63=""),"",IF(F63&lt;&gt;"",ABS(E63-F63)*Settings!$B$2*I63,IF($C63="Long",E63*Settings!$B$2*I63,IF(W63&lt;&gt;"",(W63-E63)*Settings!$B$2*I63,""))))</f>
        <v/>
      </c>
      <c r="K63">
        <f>IF(OR(E63="",H63="",I63=""),"",(H63-E63)*IF($C63="Short",-1,1)*Settings!$B$2*I63-N63)</f>
        <v/>
      </c>
      <c r="L63" s="4">
        <f>IF(OR(J63="",K63=""),"",IFERROR(K63/ABS(J63),""))</f>
        <v/>
      </c>
      <c r="M63">
        <f>IF(K63="","",IF(K63&gt;0,"Win",IF(K63&lt;0,"Loss","Breakeven")))</f>
        <v/>
      </c>
      <c r="T63" s="3" t="n"/>
      <c r="U63">
        <f>IF(OR($A63="",T63=""),"",T63-$A63)</f>
        <v/>
      </c>
    </row>
    <row r="64">
      <c r="A64" s="3" t="n"/>
      <c r="J64">
        <f>IF(OR(E64="",I64=""),"",IF(F64&lt;&gt;"",ABS(E64-F64)*Settings!$B$2*I64,IF($C64="Long",E64*Settings!$B$2*I64,IF(W64&lt;&gt;"",(W64-E64)*Settings!$B$2*I64,""))))</f>
        <v/>
      </c>
      <c r="K64">
        <f>IF(OR(E64="",H64="",I64=""),"",(H64-E64)*IF($C64="Short",-1,1)*Settings!$B$2*I64-N64)</f>
        <v/>
      </c>
      <c r="L64" s="4">
        <f>IF(OR(J64="",K64=""),"",IFERROR(K64/ABS(J64),""))</f>
        <v/>
      </c>
      <c r="M64">
        <f>IF(K64="","",IF(K64&gt;0,"Win",IF(K64&lt;0,"Loss","Breakeven")))</f>
        <v/>
      </c>
      <c r="T64" s="3" t="n"/>
      <c r="U64">
        <f>IF(OR($A64="",T64=""),"",T64-$A64)</f>
        <v/>
      </c>
    </row>
    <row r="65">
      <c r="A65" s="3" t="n"/>
      <c r="J65">
        <f>IF(OR(E65="",I65=""),"",IF(F65&lt;&gt;"",ABS(E65-F65)*Settings!$B$2*I65,IF($C65="Long",E65*Settings!$B$2*I65,IF(W65&lt;&gt;"",(W65-E65)*Settings!$B$2*I65,""))))</f>
        <v/>
      </c>
      <c r="K65">
        <f>IF(OR(E65="",H65="",I65=""),"",(H65-E65)*IF($C65="Short",-1,1)*Settings!$B$2*I65-N65)</f>
        <v/>
      </c>
      <c r="L65" s="4">
        <f>IF(OR(J65="",K65=""),"",IFERROR(K65/ABS(J65),""))</f>
        <v/>
      </c>
      <c r="M65">
        <f>IF(K65="","",IF(K65&gt;0,"Win",IF(K65&lt;0,"Loss","Breakeven")))</f>
        <v/>
      </c>
      <c r="T65" s="3" t="n"/>
      <c r="U65">
        <f>IF(OR($A65="",T65=""),"",T65-$A65)</f>
        <v/>
      </c>
    </row>
    <row r="66">
      <c r="A66" s="3" t="n"/>
      <c r="J66">
        <f>IF(OR(E66="",I66=""),"",IF(F66&lt;&gt;"",ABS(E66-F66)*Settings!$B$2*I66,IF($C66="Long",E66*Settings!$B$2*I66,IF(W66&lt;&gt;"",(W66-E66)*Settings!$B$2*I66,""))))</f>
        <v/>
      </c>
      <c r="K66">
        <f>IF(OR(E66="",H66="",I66=""),"",(H66-E66)*IF($C66="Short",-1,1)*Settings!$B$2*I66-N66)</f>
        <v/>
      </c>
      <c r="L66" s="4">
        <f>IF(OR(J66="",K66=""),"",IFERROR(K66/ABS(J66),""))</f>
        <v/>
      </c>
      <c r="M66">
        <f>IF(K66="","",IF(K66&gt;0,"Win",IF(K66&lt;0,"Loss","Breakeven")))</f>
        <v/>
      </c>
      <c r="T66" s="3" t="n"/>
      <c r="U66">
        <f>IF(OR($A66="",T66=""),"",T66-$A66)</f>
        <v/>
      </c>
    </row>
    <row r="67">
      <c r="A67" s="3" t="n"/>
      <c r="J67">
        <f>IF(OR(E67="",I67=""),"",IF(F67&lt;&gt;"",ABS(E67-F67)*Settings!$B$2*I67,IF($C67="Long",E67*Settings!$B$2*I67,IF(W67&lt;&gt;"",(W67-E67)*Settings!$B$2*I67,""))))</f>
        <v/>
      </c>
      <c r="K67">
        <f>IF(OR(E67="",H67="",I67=""),"",(H67-E67)*IF($C67="Short",-1,1)*Settings!$B$2*I67-N67)</f>
        <v/>
      </c>
      <c r="L67" s="4">
        <f>IF(OR(J67="",K67=""),"",IFERROR(K67/ABS(J67),""))</f>
        <v/>
      </c>
      <c r="M67">
        <f>IF(K67="","",IF(K67&gt;0,"Win",IF(K67&lt;0,"Loss","Breakeven")))</f>
        <v/>
      </c>
      <c r="T67" s="3" t="n"/>
      <c r="U67">
        <f>IF(OR($A67="",T67=""),"",T67-$A67)</f>
        <v/>
      </c>
    </row>
    <row r="68">
      <c r="A68" s="3" t="n"/>
      <c r="J68">
        <f>IF(OR(E68="",I68=""),"",IF(F68&lt;&gt;"",ABS(E68-F68)*Settings!$B$2*I68,IF($C68="Long",E68*Settings!$B$2*I68,IF(W68&lt;&gt;"",(W68-E68)*Settings!$B$2*I68,""))))</f>
        <v/>
      </c>
      <c r="K68">
        <f>IF(OR(E68="",H68="",I68=""),"",(H68-E68)*IF($C68="Short",-1,1)*Settings!$B$2*I68-N68)</f>
        <v/>
      </c>
      <c r="L68" s="4">
        <f>IF(OR(J68="",K68=""),"",IFERROR(K68/ABS(J68),""))</f>
        <v/>
      </c>
      <c r="M68">
        <f>IF(K68="","",IF(K68&gt;0,"Win",IF(K68&lt;0,"Loss","Breakeven")))</f>
        <v/>
      </c>
      <c r="T68" s="3" t="n"/>
      <c r="U68">
        <f>IF(OR($A68="",T68=""),"",T68-$A68)</f>
        <v/>
      </c>
    </row>
    <row r="69">
      <c r="A69" s="3" t="n"/>
      <c r="J69">
        <f>IF(OR(E69="",I69=""),"",IF(F69&lt;&gt;"",ABS(E69-F69)*Settings!$B$2*I69,IF($C69="Long",E69*Settings!$B$2*I69,IF(W69&lt;&gt;"",(W69-E69)*Settings!$B$2*I69,""))))</f>
        <v/>
      </c>
      <c r="K69">
        <f>IF(OR(E69="",H69="",I69=""),"",(H69-E69)*IF($C69="Short",-1,1)*Settings!$B$2*I69-N69)</f>
        <v/>
      </c>
      <c r="L69" s="4">
        <f>IF(OR(J69="",K69=""),"",IFERROR(K69/ABS(J69),""))</f>
        <v/>
      </c>
      <c r="M69">
        <f>IF(K69="","",IF(K69&gt;0,"Win",IF(K69&lt;0,"Loss","Breakeven")))</f>
        <v/>
      </c>
      <c r="T69" s="3" t="n"/>
      <c r="U69">
        <f>IF(OR($A69="",T69=""),"",T69-$A69)</f>
        <v/>
      </c>
    </row>
    <row r="70">
      <c r="A70" s="3" t="n"/>
      <c r="J70">
        <f>IF(OR(E70="",I70=""),"",IF(F70&lt;&gt;"",ABS(E70-F70)*Settings!$B$2*I70,IF($C70="Long",E70*Settings!$B$2*I70,IF(W70&lt;&gt;"",(W70-E70)*Settings!$B$2*I70,""))))</f>
        <v/>
      </c>
      <c r="K70">
        <f>IF(OR(E70="",H70="",I70=""),"",(H70-E70)*IF($C70="Short",-1,1)*Settings!$B$2*I70-N70)</f>
        <v/>
      </c>
      <c r="L70" s="4">
        <f>IF(OR(J70="",K70=""),"",IFERROR(K70/ABS(J70),""))</f>
        <v/>
      </c>
      <c r="M70">
        <f>IF(K70="","",IF(K70&gt;0,"Win",IF(K70&lt;0,"Loss","Breakeven")))</f>
        <v/>
      </c>
      <c r="T70" s="3" t="n"/>
      <c r="U70">
        <f>IF(OR($A70="",T70=""),"",T70-$A70)</f>
        <v/>
      </c>
    </row>
    <row r="71">
      <c r="A71" s="3" t="n"/>
      <c r="J71">
        <f>IF(OR(E71="",I71=""),"",IF(F71&lt;&gt;"",ABS(E71-F71)*Settings!$B$2*I71,IF($C71="Long",E71*Settings!$B$2*I71,IF(W71&lt;&gt;"",(W71-E71)*Settings!$B$2*I71,""))))</f>
        <v/>
      </c>
      <c r="K71">
        <f>IF(OR(E71="",H71="",I71=""),"",(H71-E71)*IF($C71="Short",-1,1)*Settings!$B$2*I71-N71)</f>
        <v/>
      </c>
      <c r="L71" s="4">
        <f>IF(OR(J71="",K71=""),"",IFERROR(K71/ABS(J71),""))</f>
        <v/>
      </c>
      <c r="M71">
        <f>IF(K71="","",IF(K71&gt;0,"Win",IF(K71&lt;0,"Loss","Breakeven")))</f>
        <v/>
      </c>
      <c r="T71" s="3" t="n"/>
      <c r="U71">
        <f>IF(OR($A71="",T71=""),"",T71-$A71)</f>
        <v/>
      </c>
    </row>
    <row r="72">
      <c r="A72" s="3" t="n"/>
      <c r="J72">
        <f>IF(OR(E72="",I72=""),"",IF(F72&lt;&gt;"",ABS(E72-F72)*Settings!$B$2*I72,IF($C72="Long",E72*Settings!$B$2*I72,IF(W72&lt;&gt;"",(W72-E72)*Settings!$B$2*I72,""))))</f>
        <v/>
      </c>
      <c r="K72">
        <f>IF(OR(E72="",H72="",I72=""),"",(H72-E72)*IF($C72="Short",-1,1)*Settings!$B$2*I72-N72)</f>
        <v/>
      </c>
      <c r="L72" s="4">
        <f>IF(OR(J72="",K72=""),"",IFERROR(K72/ABS(J72),""))</f>
        <v/>
      </c>
      <c r="M72">
        <f>IF(K72="","",IF(K72&gt;0,"Win",IF(K72&lt;0,"Loss","Breakeven")))</f>
        <v/>
      </c>
      <c r="T72" s="3" t="n"/>
      <c r="U72">
        <f>IF(OR($A72="",T72=""),"",T72-$A72)</f>
        <v/>
      </c>
    </row>
    <row r="73">
      <c r="A73" s="3" t="n"/>
      <c r="J73">
        <f>IF(OR(E73="",I73=""),"",IF(F73&lt;&gt;"",ABS(E73-F73)*Settings!$B$2*I73,IF($C73="Long",E73*Settings!$B$2*I73,IF(W73&lt;&gt;"",(W73-E73)*Settings!$B$2*I73,""))))</f>
        <v/>
      </c>
      <c r="K73">
        <f>IF(OR(E73="",H73="",I73=""),"",(H73-E73)*IF($C73="Short",-1,1)*Settings!$B$2*I73-N73)</f>
        <v/>
      </c>
      <c r="L73" s="4">
        <f>IF(OR(J73="",K73=""),"",IFERROR(K73/ABS(J73),""))</f>
        <v/>
      </c>
      <c r="M73">
        <f>IF(K73="","",IF(K73&gt;0,"Win",IF(K73&lt;0,"Loss","Breakeven")))</f>
        <v/>
      </c>
      <c r="T73" s="3" t="n"/>
      <c r="U73">
        <f>IF(OR($A73="",T73=""),"",T73-$A73)</f>
        <v/>
      </c>
    </row>
    <row r="74">
      <c r="A74" s="3" t="n"/>
      <c r="J74">
        <f>IF(OR(E74="",I74=""),"",IF(F74&lt;&gt;"",ABS(E74-F74)*Settings!$B$2*I74,IF($C74="Long",E74*Settings!$B$2*I74,IF(W74&lt;&gt;"",(W74-E74)*Settings!$B$2*I74,""))))</f>
        <v/>
      </c>
      <c r="K74">
        <f>IF(OR(E74="",H74="",I74=""),"",(H74-E74)*IF($C74="Short",-1,1)*Settings!$B$2*I74-N74)</f>
        <v/>
      </c>
      <c r="L74" s="4">
        <f>IF(OR(J74="",K74=""),"",IFERROR(K74/ABS(J74),""))</f>
        <v/>
      </c>
      <c r="M74">
        <f>IF(K74="","",IF(K74&gt;0,"Win",IF(K74&lt;0,"Loss","Breakeven")))</f>
        <v/>
      </c>
      <c r="T74" s="3" t="n"/>
      <c r="U74">
        <f>IF(OR($A74="",T74=""),"",T74-$A74)</f>
        <v/>
      </c>
    </row>
    <row r="75">
      <c r="A75" s="3" t="n"/>
      <c r="J75">
        <f>IF(OR(E75="",I75=""),"",IF(F75&lt;&gt;"",ABS(E75-F75)*Settings!$B$2*I75,IF($C75="Long",E75*Settings!$B$2*I75,IF(W75&lt;&gt;"",(W75-E75)*Settings!$B$2*I75,""))))</f>
        <v/>
      </c>
      <c r="K75">
        <f>IF(OR(E75="",H75="",I75=""),"",(H75-E75)*IF($C75="Short",-1,1)*Settings!$B$2*I75-N75)</f>
        <v/>
      </c>
      <c r="L75" s="4">
        <f>IF(OR(J75="",K75=""),"",IFERROR(K75/ABS(J75),""))</f>
        <v/>
      </c>
      <c r="M75">
        <f>IF(K75="","",IF(K75&gt;0,"Win",IF(K75&lt;0,"Loss","Breakeven")))</f>
        <v/>
      </c>
      <c r="T75" s="3" t="n"/>
      <c r="U75">
        <f>IF(OR($A75="",T75=""),"",T75-$A75)</f>
        <v/>
      </c>
    </row>
    <row r="76">
      <c r="A76" s="3" t="n"/>
      <c r="J76">
        <f>IF(OR(E76="",I76=""),"",IF(F76&lt;&gt;"",ABS(E76-F76)*Settings!$B$2*I76,IF($C76="Long",E76*Settings!$B$2*I76,IF(W76&lt;&gt;"",(W76-E76)*Settings!$B$2*I76,""))))</f>
        <v/>
      </c>
      <c r="K76">
        <f>IF(OR(E76="",H76="",I76=""),"",(H76-E76)*IF($C76="Short",-1,1)*Settings!$B$2*I76-N76)</f>
        <v/>
      </c>
      <c r="L76" s="4">
        <f>IF(OR(J76="",K76=""),"",IFERROR(K76/ABS(J76),""))</f>
        <v/>
      </c>
      <c r="M76">
        <f>IF(K76="","",IF(K76&gt;0,"Win",IF(K76&lt;0,"Loss","Breakeven")))</f>
        <v/>
      </c>
      <c r="T76" s="3" t="n"/>
      <c r="U76">
        <f>IF(OR($A76="",T76=""),"",T76-$A76)</f>
        <v/>
      </c>
    </row>
    <row r="77">
      <c r="A77" s="3" t="n"/>
      <c r="J77">
        <f>IF(OR(E77="",I77=""),"",IF(F77&lt;&gt;"",ABS(E77-F77)*Settings!$B$2*I77,IF($C77="Long",E77*Settings!$B$2*I77,IF(W77&lt;&gt;"",(W77-E77)*Settings!$B$2*I77,""))))</f>
        <v/>
      </c>
      <c r="K77">
        <f>IF(OR(E77="",H77="",I77=""),"",(H77-E77)*IF($C77="Short",-1,1)*Settings!$B$2*I77-N77)</f>
        <v/>
      </c>
      <c r="L77" s="4">
        <f>IF(OR(J77="",K77=""),"",IFERROR(K77/ABS(J77),""))</f>
        <v/>
      </c>
      <c r="M77">
        <f>IF(K77="","",IF(K77&gt;0,"Win",IF(K77&lt;0,"Loss","Breakeven")))</f>
        <v/>
      </c>
      <c r="T77" s="3" t="n"/>
      <c r="U77">
        <f>IF(OR($A77="",T77=""),"",T77-$A77)</f>
        <v/>
      </c>
    </row>
    <row r="78">
      <c r="A78" s="3" t="n"/>
      <c r="J78">
        <f>IF(OR(E78="",I78=""),"",IF(F78&lt;&gt;"",ABS(E78-F78)*Settings!$B$2*I78,IF($C78="Long",E78*Settings!$B$2*I78,IF(W78&lt;&gt;"",(W78-E78)*Settings!$B$2*I78,""))))</f>
        <v/>
      </c>
      <c r="K78">
        <f>IF(OR(E78="",H78="",I78=""),"",(H78-E78)*IF($C78="Short",-1,1)*Settings!$B$2*I78-N78)</f>
        <v/>
      </c>
      <c r="L78" s="4">
        <f>IF(OR(J78="",K78=""),"",IFERROR(K78/ABS(J78),""))</f>
        <v/>
      </c>
      <c r="M78">
        <f>IF(K78="","",IF(K78&gt;0,"Win",IF(K78&lt;0,"Loss","Breakeven")))</f>
        <v/>
      </c>
      <c r="T78" s="3" t="n"/>
      <c r="U78">
        <f>IF(OR($A78="",T78=""),"",T78-$A78)</f>
        <v/>
      </c>
    </row>
    <row r="79">
      <c r="A79" s="3" t="n"/>
      <c r="J79">
        <f>IF(OR(E79="",I79=""),"",IF(F79&lt;&gt;"",ABS(E79-F79)*Settings!$B$2*I79,IF($C79="Long",E79*Settings!$B$2*I79,IF(W79&lt;&gt;"",(W79-E79)*Settings!$B$2*I79,""))))</f>
        <v/>
      </c>
      <c r="K79">
        <f>IF(OR(E79="",H79="",I79=""),"",(H79-E79)*IF($C79="Short",-1,1)*Settings!$B$2*I79-N79)</f>
        <v/>
      </c>
      <c r="L79" s="4">
        <f>IF(OR(J79="",K79=""),"",IFERROR(K79/ABS(J79),""))</f>
        <v/>
      </c>
      <c r="M79">
        <f>IF(K79="","",IF(K79&gt;0,"Win",IF(K79&lt;0,"Loss","Breakeven")))</f>
        <v/>
      </c>
      <c r="T79" s="3" t="n"/>
      <c r="U79">
        <f>IF(OR($A79="",T79=""),"",T79-$A79)</f>
        <v/>
      </c>
    </row>
    <row r="80">
      <c r="A80" s="3" t="n"/>
      <c r="J80">
        <f>IF(OR(E80="",I80=""),"",IF(F80&lt;&gt;"",ABS(E80-F80)*Settings!$B$2*I80,IF($C80="Long",E80*Settings!$B$2*I80,IF(W80&lt;&gt;"",(W80-E80)*Settings!$B$2*I80,""))))</f>
        <v/>
      </c>
      <c r="K80">
        <f>IF(OR(E80="",H80="",I80=""),"",(H80-E80)*IF($C80="Short",-1,1)*Settings!$B$2*I80-N80)</f>
        <v/>
      </c>
      <c r="L80" s="4">
        <f>IF(OR(J80="",K80=""),"",IFERROR(K80/ABS(J80),""))</f>
        <v/>
      </c>
      <c r="M80">
        <f>IF(K80="","",IF(K80&gt;0,"Win",IF(K80&lt;0,"Loss","Breakeven")))</f>
        <v/>
      </c>
      <c r="T80" s="3" t="n"/>
      <c r="U80">
        <f>IF(OR($A80="",T80=""),"",T80-$A80)</f>
        <v/>
      </c>
    </row>
    <row r="81">
      <c r="A81" s="3" t="n"/>
      <c r="J81">
        <f>IF(OR(E81="",I81=""),"",IF(F81&lt;&gt;"",ABS(E81-F81)*Settings!$B$2*I81,IF($C81="Long",E81*Settings!$B$2*I81,IF(W81&lt;&gt;"",(W81-E81)*Settings!$B$2*I81,""))))</f>
        <v/>
      </c>
      <c r="K81">
        <f>IF(OR(E81="",H81="",I81=""),"",(H81-E81)*IF($C81="Short",-1,1)*Settings!$B$2*I81-N81)</f>
        <v/>
      </c>
      <c r="L81" s="4">
        <f>IF(OR(J81="",K81=""),"",IFERROR(K81/ABS(J81),""))</f>
        <v/>
      </c>
      <c r="M81">
        <f>IF(K81="","",IF(K81&gt;0,"Win",IF(K81&lt;0,"Loss","Breakeven")))</f>
        <v/>
      </c>
      <c r="T81" s="3" t="n"/>
      <c r="U81">
        <f>IF(OR($A81="",T81=""),"",T81-$A81)</f>
        <v/>
      </c>
    </row>
    <row r="82">
      <c r="A82" s="3" t="n"/>
      <c r="J82">
        <f>IF(OR(E82="",I82=""),"",IF(F82&lt;&gt;"",ABS(E82-F82)*Settings!$B$2*I82,IF($C82="Long",E82*Settings!$B$2*I82,IF(W82&lt;&gt;"",(W82-E82)*Settings!$B$2*I82,""))))</f>
        <v/>
      </c>
      <c r="K82">
        <f>IF(OR(E82="",H82="",I82=""),"",(H82-E82)*IF($C82="Short",-1,1)*Settings!$B$2*I82-N82)</f>
        <v/>
      </c>
      <c r="L82" s="4">
        <f>IF(OR(J82="",K82=""),"",IFERROR(K82/ABS(J82),""))</f>
        <v/>
      </c>
      <c r="M82">
        <f>IF(K82="","",IF(K82&gt;0,"Win",IF(K82&lt;0,"Loss","Breakeven")))</f>
        <v/>
      </c>
      <c r="T82" s="3" t="n"/>
      <c r="U82">
        <f>IF(OR($A82="",T82=""),"",T82-$A82)</f>
        <v/>
      </c>
    </row>
    <row r="83">
      <c r="A83" s="3" t="n"/>
      <c r="J83">
        <f>IF(OR(E83="",I83=""),"",IF(F83&lt;&gt;"",ABS(E83-F83)*Settings!$B$2*I83,IF($C83="Long",E83*Settings!$B$2*I83,IF(W83&lt;&gt;"",(W83-E83)*Settings!$B$2*I83,""))))</f>
        <v/>
      </c>
      <c r="K83">
        <f>IF(OR(E83="",H83="",I83=""),"",(H83-E83)*IF($C83="Short",-1,1)*Settings!$B$2*I83-N83)</f>
        <v/>
      </c>
      <c r="L83" s="4">
        <f>IF(OR(J83="",K83=""),"",IFERROR(K83/ABS(J83),""))</f>
        <v/>
      </c>
      <c r="M83">
        <f>IF(K83="","",IF(K83&gt;0,"Win",IF(K83&lt;0,"Loss","Breakeven")))</f>
        <v/>
      </c>
      <c r="T83" s="3" t="n"/>
      <c r="U83">
        <f>IF(OR($A83="",T83=""),"",T83-$A83)</f>
        <v/>
      </c>
    </row>
    <row r="84">
      <c r="A84" s="3" t="n"/>
      <c r="J84">
        <f>IF(OR(E84="",I84=""),"",IF(F84&lt;&gt;"",ABS(E84-F84)*Settings!$B$2*I84,IF($C84="Long",E84*Settings!$B$2*I84,IF(W84&lt;&gt;"",(W84-E84)*Settings!$B$2*I84,""))))</f>
        <v/>
      </c>
      <c r="K84">
        <f>IF(OR(E84="",H84="",I84=""),"",(H84-E84)*IF($C84="Short",-1,1)*Settings!$B$2*I84-N84)</f>
        <v/>
      </c>
      <c r="L84" s="4">
        <f>IF(OR(J84="",K84=""),"",IFERROR(K84/ABS(J84),""))</f>
        <v/>
      </c>
      <c r="M84">
        <f>IF(K84="","",IF(K84&gt;0,"Win",IF(K84&lt;0,"Loss","Breakeven")))</f>
        <v/>
      </c>
      <c r="T84" s="3" t="n"/>
      <c r="U84">
        <f>IF(OR($A84="",T84=""),"",T84-$A84)</f>
        <v/>
      </c>
    </row>
    <row r="85">
      <c r="A85" s="3" t="n"/>
      <c r="J85">
        <f>IF(OR(E85="",I85=""),"",IF(F85&lt;&gt;"",ABS(E85-F85)*Settings!$B$2*I85,IF($C85="Long",E85*Settings!$B$2*I85,IF(W85&lt;&gt;"",(W85-E85)*Settings!$B$2*I85,""))))</f>
        <v/>
      </c>
      <c r="K85">
        <f>IF(OR(E85="",H85="",I85=""),"",(H85-E85)*IF($C85="Short",-1,1)*Settings!$B$2*I85-N85)</f>
        <v/>
      </c>
      <c r="L85" s="4">
        <f>IF(OR(J85="",K85=""),"",IFERROR(K85/ABS(J85),""))</f>
        <v/>
      </c>
      <c r="M85">
        <f>IF(K85="","",IF(K85&gt;0,"Win",IF(K85&lt;0,"Loss","Breakeven")))</f>
        <v/>
      </c>
      <c r="T85" s="3" t="n"/>
      <c r="U85">
        <f>IF(OR($A85="",T85=""),"",T85-$A85)</f>
        <v/>
      </c>
    </row>
    <row r="86">
      <c r="A86" s="3" t="n"/>
      <c r="J86">
        <f>IF(OR(E86="",I86=""),"",IF(F86&lt;&gt;"",ABS(E86-F86)*Settings!$B$2*I86,IF($C86="Long",E86*Settings!$B$2*I86,IF(W86&lt;&gt;"",(W86-E86)*Settings!$B$2*I86,""))))</f>
        <v/>
      </c>
      <c r="K86">
        <f>IF(OR(E86="",H86="",I86=""),"",(H86-E86)*IF($C86="Short",-1,1)*Settings!$B$2*I86-N86)</f>
        <v/>
      </c>
      <c r="L86" s="4">
        <f>IF(OR(J86="",K86=""),"",IFERROR(K86/ABS(J86),""))</f>
        <v/>
      </c>
      <c r="M86">
        <f>IF(K86="","",IF(K86&gt;0,"Win",IF(K86&lt;0,"Loss","Breakeven")))</f>
        <v/>
      </c>
      <c r="T86" s="3" t="n"/>
      <c r="U86">
        <f>IF(OR($A86="",T86=""),"",T86-$A86)</f>
        <v/>
      </c>
    </row>
    <row r="87">
      <c r="A87" s="3" t="n"/>
      <c r="J87">
        <f>IF(OR(E87="",I87=""),"",IF(F87&lt;&gt;"",ABS(E87-F87)*Settings!$B$2*I87,IF($C87="Long",E87*Settings!$B$2*I87,IF(W87&lt;&gt;"",(W87-E87)*Settings!$B$2*I87,""))))</f>
        <v/>
      </c>
      <c r="K87">
        <f>IF(OR(E87="",H87="",I87=""),"",(H87-E87)*IF($C87="Short",-1,1)*Settings!$B$2*I87-N87)</f>
        <v/>
      </c>
      <c r="L87" s="4">
        <f>IF(OR(J87="",K87=""),"",IFERROR(K87/ABS(J87),""))</f>
        <v/>
      </c>
      <c r="M87">
        <f>IF(K87="","",IF(K87&gt;0,"Win",IF(K87&lt;0,"Loss","Breakeven")))</f>
        <v/>
      </c>
      <c r="T87" s="3" t="n"/>
      <c r="U87">
        <f>IF(OR($A87="",T87=""),"",T87-$A87)</f>
        <v/>
      </c>
    </row>
    <row r="88">
      <c r="A88" s="3" t="n"/>
      <c r="J88">
        <f>IF(OR(E88="",I88=""),"",IF(F88&lt;&gt;"",ABS(E88-F88)*Settings!$B$2*I88,IF($C88="Long",E88*Settings!$B$2*I88,IF(W88&lt;&gt;"",(W88-E88)*Settings!$B$2*I88,""))))</f>
        <v/>
      </c>
      <c r="K88">
        <f>IF(OR(E88="",H88="",I88=""),"",(H88-E88)*IF($C88="Short",-1,1)*Settings!$B$2*I88-N88)</f>
        <v/>
      </c>
      <c r="L88" s="4">
        <f>IF(OR(J88="",K88=""),"",IFERROR(K88/ABS(J88),""))</f>
        <v/>
      </c>
      <c r="M88">
        <f>IF(K88="","",IF(K88&gt;0,"Win",IF(K88&lt;0,"Loss","Breakeven")))</f>
        <v/>
      </c>
      <c r="T88" s="3" t="n"/>
      <c r="U88">
        <f>IF(OR($A88="",T88=""),"",T88-$A88)</f>
        <v/>
      </c>
    </row>
    <row r="89">
      <c r="A89" s="3" t="n"/>
      <c r="J89">
        <f>IF(OR(E89="",I89=""),"",IF(F89&lt;&gt;"",ABS(E89-F89)*Settings!$B$2*I89,IF($C89="Long",E89*Settings!$B$2*I89,IF(W89&lt;&gt;"",(W89-E89)*Settings!$B$2*I89,""))))</f>
        <v/>
      </c>
      <c r="K89">
        <f>IF(OR(E89="",H89="",I89=""),"",(H89-E89)*IF($C89="Short",-1,1)*Settings!$B$2*I89-N89)</f>
        <v/>
      </c>
      <c r="L89" s="4">
        <f>IF(OR(J89="",K89=""),"",IFERROR(K89/ABS(J89),""))</f>
        <v/>
      </c>
      <c r="M89">
        <f>IF(K89="","",IF(K89&gt;0,"Win",IF(K89&lt;0,"Loss","Breakeven")))</f>
        <v/>
      </c>
      <c r="T89" s="3" t="n"/>
      <c r="U89">
        <f>IF(OR($A89="",T89=""),"",T89-$A89)</f>
        <v/>
      </c>
    </row>
    <row r="90">
      <c r="A90" s="3" t="n"/>
      <c r="J90">
        <f>IF(OR(E90="",I90=""),"",IF(F90&lt;&gt;"",ABS(E90-F90)*Settings!$B$2*I90,IF($C90="Long",E90*Settings!$B$2*I90,IF(W90&lt;&gt;"",(W90-E90)*Settings!$B$2*I90,""))))</f>
        <v/>
      </c>
      <c r="K90">
        <f>IF(OR(E90="",H90="",I90=""),"",(H90-E90)*IF($C90="Short",-1,1)*Settings!$B$2*I90-N90)</f>
        <v/>
      </c>
      <c r="L90" s="4">
        <f>IF(OR(J90="",K90=""),"",IFERROR(K90/ABS(J90),""))</f>
        <v/>
      </c>
      <c r="M90">
        <f>IF(K90="","",IF(K90&gt;0,"Win",IF(K90&lt;0,"Loss","Breakeven")))</f>
        <v/>
      </c>
      <c r="T90" s="3" t="n"/>
      <c r="U90">
        <f>IF(OR($A90="",T90=""),"",T90-$A90)</f>
        <v/>
      </c>
    </row>
    <row r="91">
      <c r="A91" s="3" t="n"/>
      <c r="J91">
        <f>IF(OR(E91="",I91=""),"",IF(F91&lt;&gt;"",ABS(E91-F91)*Settings!$B$2*I91,IF($C91="Long",E91*Settings!$B$2*I91,IF(W91&lt;&gt;"",(W91-E91)*Settings!$B$2*I91,""))))</f>
        <v/>
      </c>
      <c r="K91">
        <f>IF(OR(E91="",H91="",I91=""),"",(H91-E91)*IF($C91="Short",-1,1)*Settings!$B$2*I91-N91)</f>
        <v/>
      </c>
      <c r="L91" s="4">
        <f>IF(OR(J91="",K91=""),"",IFERROR(K91/ABS(J91),""))</f>
        <v/>
      </c>
      <c r="M91">
        <f>IF(K91="","",IF(K91&gt;0,"Win",IF(K91&lt;0,"Loss","Breakeven")))</f>
        <v/>
      </c>
      <c r="T91" s="3" t="n"/>
      <c r="U91">
        <f>IF(OR($A91="",T91=""),"",T91-$A91)</f>
        <v/>
      </c>
    </row>
    <row r="92">
      <c r="A92" s="3" t="n"/>
      <c r="J92">
        <f>IF(OR(E92="",I92=""),"",IF(F92&lt;&gt;"",ABS(E92-F92)*Settings!$B$2*I92,IF($C92="Long",E92*Settings!$B$2*I92,IF(W92&lt;&gt;"",(W92-E92)*Settings!$B$2*I92,""))))</f>
        <v/>
      </c>
      <c r="K92">
        <f>IF(OR(E92="",H92="",I92=""),"",(H92-E92)*IF($C92="Short",-1,1)*Settings!$B$2*I92-N92)</f>
        <v/>
      </c>
      <c r="L92" s="4">
        <f>IF(OR(J92="",K92=""),"",IFERROR(K92/ABS(J92),""))</f>
        <v/>
      </c>
      <c r="M92">
        <f>IF(K92="","",IF(K92&gt;0,"Win",IF(K92&lt;0,"Loss","Breakeven")))</f>
        <v/>
      </c>
      <c r="T92" s="3" t="n"/>
      <c r="U92">
        <f>IF(OR($A92="",T92=""),"",T92-$A92)</f>
        <v/>
      </c>
    </row>
    <row r="93">
      <c r="A93" s="3" t="n"/>
      <c r="J93">
        <f>IF(OR(E93="",I93=""),"",IF(F93&lt;&gt;"",ABS(E93-F93)*Settings!$B$2*I93,IF($C93="Long",E93*Settings!$B$2*I93,IF(W93&lt;&gt;"",(W93-E93)*Settings!$B$2*I93,""))))</f>
        <v/>
      </c>
      <c r="K93">
        <f>IF(OR(E93="",H93="",I93=""),"",(H93-E93)*IF($C93="Short",-1,1)*Settings!$B$2*I93-N93)</f>
        <v/>
      </c>
      <c r="L93" s="4">
        <f>IF(OR(J93="",K93=""),"",IFERROR(K93/ABS(J93),""))</f>
        <v/>
      </c>
      <c r="M93">
        <f>IF(K93="","",IF(K93&gt;0,"Win",IF(K93&lt;0,"Loss","Breakeven")))</f>
        <v/>
      </c>
      <c r="T93" s="3" t="n"/>
      <c r="U93">
        <f>IF(OR($A93="",T93=""),"",T93-$A93)</f>
        <v/>
      </c>
    </row>
    <row r="94">
      <c r="A94" s="3" t="n"/>
      <c r="J94">
        <f>IF(OR(E94="",I94=""),"",IF(F94&lt;&gt;"",ABS(E94-F94)*Settings!$B$2*I94,IF($C94="Long",E94*Settings!$B$2*I94,IF(W94&lt;&gt;"",(W94-E94)*Settings!$B$2*I94,""))))</f>
        <v/>
      </c>
      <c r="K94">
        <f>IF(OR(E94="",H94="",I94=""),"",(H94-E94)*IF($C94="Short",-1,1)*Settings!$B$2*I94-N94)</f>
        <v/>
      </c>
      <c r="L94" s="4">
        <f>IF(OR(J94="",K94=""),"",IFERROR(K94/ABS(J94),""))</f>
        <v/>
      </c>
      <c r="M94">
        <f>IF(K94="","",IF(K94&gt;0,"Win",IF(K94&lt;0,"Loss","Breakeven")))</f>
        <v/>
      </c>
      <c r="T94" s="3" t="n"/>
      <c r="U94">
        <f>IF(OR($A94="",T94=""),"",T94-$A94)</f>
        <v/>
      </c>
    </row>
    <row r="95">
      <c r="A95" s="3" t="n"/>
      <c r="J95">
        <f>IF(OR(E95="",I95=""),"",IF(F95&lt;&gt;"",ABS(E95-F95)*Settings!$B$2*I95,IF($C95="Long",E95*Settings!$B$2*I95,IF(W95&lt;&gt;"",(W95-E95)*Settings!$B$2*I95,""))))</f>
        <v/>
      </c>
      <c r="K95">
        <f>IF(OR(E95="",H95="",I95=""),"",(H95-E95)*IF($C95="Short",-1,1)*Settings!$B$2*I95-N95)</f>
        <v/>
      </c>
      <c r="L95" s="4">
        <f>IF(OR(J95="",K95=""),"",IFERROR(K95/ABS(J95),""))</f>
        <v/>
      </c>
      <c r="M95">
        <f>IF(K95="","",IF(K95&gt;0,"Win",IF(K95&lt;0,"Loss","Breakeven")))</f>
        <v/>
      </c>
      <c r="T95" s="3" t="n"/>
      <c r="U95">
        <f>IF(OR($A95="",T95=""),"",T95-$A95)</f>
        <v/>
      </c>
    </row>
    <row r="96">
      <c r="A96" s="3" t="n"/>
      <c r="J96">
        <f>IF(OR(E96="",I96=""),"",IF(F96&lt;&gt;"",ABS(E96-F96)*Settings!$B$2*I96,IF($C96="Long",E96*Settings!$B$2*I96,IF(W96&lt;&gt;"",(W96-E96)*Settings!$B$2*I96,""))))</f>
        <v/>
      </c>
      <c r="K96">
        <f>IF(OR(E96="",H96="",I96=""),"",(H96-E96)*IF($C96="Short",-1,1)*Settings!$B$2*I96-N96)</f>
        <v/>
      </c>
      <c r="L96" s="4">
        <f>IF(OR(J96="",K96=""),"",IFERROR(K96/ABS(J96),""))</f>
        <v/>
      </c>
      <c r="M96">
        <f>IF(K96="","",IF(K96&gt;0,"Win",IF(K96&lt;0,"Loss","Breakeven")))</f>
        <v/>
      </c>
      <c r="T96" s="3" t="n"/>
      <c r="U96">
        <f>IF(OR($A96="",T96=""),"",T96-$A96)</f>
        <v/>
      </c>
    </row>
    <row r="97">
      <c r="A97" s="3" t="n"/>
      <c r="J97">
        <f>IF(OR(E97="",I97=""),"",IF(F97&lt;&gt;"",ABS(E97-F97)*Settings!$B$2*I97,IF($C97="Long",E97*Settings!$B$2*I97,IF(W97&lt;&gt;"",(W97-E97)*Settings!$B$2*I97,""))))</f>
        <v/>
      </c>
      <c r="K97">
        <f>IF(OR(E97="",H97="",I97=""),"",(H97-E97)*IF($C97="Short",-1,1)*Settings!$B$2*I97-N97)</f>
        <v/>
      </c>
      <c r="L97" s="4">
        <f>IF(OR(J97="",K97=""),"",IFERROR(K97/ABS(J97),""))</f>
        <v/>
      </c>
      <c r="M97">
        <f>IF(K97="","",IF(K97&gt;0,"Win",IF(K97&lt;0,"Loss","Breakeven")))</f>
        <v/>
      </c>
      <c r="T97" s="3" t="n"/>
      <c r="U97">
        <f>IF(OR($A97="",T97=""),"",T97-$A97)</f>
        <v/>
      </c>
    </row>
    <row r="98">
      <c r="A98" s="3" t="n"/>
      <c r="J98">
        <f>IF(OR(E98="",I98=""),"",IF(F98&lt;&gt;"",ABS(E98-F98)*Settings!$B$2*I98,IF($C98="Long",E98*Settings!$B$2*I98,IF(W98&lt;&gt;"",(W98-E98)*Settings!$B$2*I98,""))))</f>
        <v/>
      </c>
      <c r="K98">
        <f>IF(OR(E98="",H98="",I98=""),"",(H98-E98)*IF($C98="Short",-1,1)*Settings!$B$2*I98-N98)</f>
        <v/>
      </c>
      <c r="L98" s="4">
        <f>IF(OR(J98="",K98=""),"",IFERROR(K98/ABS(J98),""))</f>
        <v/>
      </c>
      <c r="M98">
        <f>IF(K98="","",IF(K98&gt;0,"Win",IF(K98&lt;0,"Loss","Breakeven")))</f>
        <v/>
      </c>
      <c r="T98" s="3" t="n"/>
      <c r="U98">
        <f>IF(OR($A98="",T98=""),"",T98-$A98)</f>
        <v/>
      </c>
    </row>
    <row r="99">
      <c r="A99" s="3" t="n"/>
      <c r="J99">
        <f>IF(OR(E99="",I99=""),"",IF(F99&lt;&gt;"",ABS(E99-F99)*Settings!$B$2*I99,IF($C99="Long",E99*Settings!$B$2*I99,IF(W99&lt;&gt;"",(W99-E99)*Settings!$B$2*I99,""))))</f>
        <v/>
      </c>
      <c r="K99">
        <f>IF(OR(E99="",H99="",I99=""),"",(H99-E99)*IF($C99="Short",-1,1)*Settings!$B$2*I99-N99)</f>
        <v/>
      </c>
      <c r="L99" s="4">
        <f>IF(OR(J99="",K99=""),"",IFERROR(K99/ABS(J99),""))</f>
        <v/>
      </c>
      <c r="M99">
        <f>IF(K99="","",IF(K99&gt;0,"Win",IF(K99&lt;0,"Loss","Breakeven")))</f>
        <v/>
      </c>
      <c r="T99" s="3" t="n"/>
      <c r="U99">
        <f>IF(OR($A99="",T99=""),"",T99-$A99)</f>
        <v/>
      </c>
    </row>
    <row r="100">
      <c r="A100" s="3" t="n"/>
      <c r="J100">
        <f>IF(OR(E100="",I100=""),"",IF(F100&lt;&gt;"",ABS(E100-F100)*Settings!$B$2*I100,IF($C100="Long",E100*Settings!$B$2*I100,IF(W100&lt;&gt;"",(W100-E100)*Settings!$B$2*I100,""))))</f>
        <v/>
      </c>
      <c r="K100">
        <f>IF(OR(E100="",H100="",I100=""),"",(H100-E100)*IF($C100="Short",-1,1)*Settings!$B$2*I100-N100)</f>
        <v/>
      </c>
      <c r="L100" s="4">
        <f>IF(OR(J100="",K100=""),"",IFERROR(K100/ABS(J100),""))</f>
        <v/>
      </c>
      <c r="M100">
        <f>IF(K100="","",IF(K100&gt;0,"Win",IF(K100&lt;0,"Loss","Breakeven")))</f>
        <v/>
      </c>
      <c r="T100" s="3" t="n"/>
      <c r="U100">
        <f>IF(OR($A100="",T100=""),"",T100-$A100)</f>
        <v/>
      </c>
    </row>
    <row r="101">
      <c r="A101" s="3" t="n"/>
      <c r="J101">
        <f>IF(OR(E101="",I101=""),"",IF(F101&lt;&gt;"",ABS(E101-F101)*Settings!$B$2*I101,IF($C101="Long",E101*Settings!$B$2*I101,IF(W101&lt;&gt;"",(W101-E101)*Settings!$B$2*I101,""))))</f>
        <v/>
      </c>
      <c r="K101">
        <f>IF(OR(E101="",H101="",I101=""),"",(H101-E101)*IF($C101="Short",-1,1)*Settings!$B$2*I101-N101)</f>
        <v/>
      </c>
      <c r="L101" s="4">
        <f>IF(OR(J101="",K101=""),"",IFERROR(K101/ABS(J101),""))</f>
        <v/>
      </c>
      <c r="M101">
        <f>IF(K101="","",IF(K101&gt;0,"Win",IF(K101&lt;0,"Loss","Breakeven")))</f>
        <v/>
      </c>
      <c r="T101" s="3" t="n"/>
      <c r="U101">
        <f>IF(OR($A101="",T101=""),"",T101-$A101)</f>
        <v/>
      </c>
    </row>
    <row r="102">
      <c r="A102" s="3" t="n"/>
      <c r="J102">
        <f>IF(OR(E102="",I102=""),"",IF(F102&lt;&gt;"",ABS(E102-F102)*Settings!$B$2*I102,IF($C102="Long",E102*Settings!$B$2*I102,IF(W102&lt;&gt;"",(W102-E102)*Settings!$B$2*I102,""))))</f>
        <v/>
      </c>
      <c r="K102">
        <f>IF(OR(E102="",H102="",I102=""),"",(H102-E102)*IF($C102="Short",-1,1)*Settings!$B$2*I102-N102)</f>
        <v/>
      </c>
      <c r="L102" s="4">
        <f>IF(OR(J102="",K102=""),"",IFERROR(K102/ABS(J102),""))</f>
        <v/>
      </c>
      <c r="M102">
        <f>IF(K102="","",IF(K102&gt;0,"Win",IF(K102&lt;0,"Loss","Breakeven")))</f>
        <v/>
      </c>
      <c r="T102" s="3" t="n"/>
      <c r="U102">
        <f>IF(OR($A102="",T102=""),"",T102-$A102)</f>
        <v/>
      </c>
    </row>
    <row r="103">
      <c r="A103" s="3" t="n"/>
      <c r="J103">
        <f>IF(OR(E103="",I103=""),"",IF(F103&lt;&gt;"",ABS(E103-F103)*Settings!$B$2*I103,IF($C103="Long",E103*Settings!$B$2*I103,IF(W103&lt;&gt;"",(W103-E103)*Settings!$B$2*I103,""))))</f>
        <v/>
      </c>
      <c r="K103">
        <f>IF(OR(E103="",H103="",I103=""),"",(H103-E103)*IF($C103="Short",-1,1)*Settings!$B$2*I103-N103)</f>
        <v/>
      </c>
      <c r="L103" s="4">
        <f>IF(OR(J103="",K103=""),"",IFERROR(K103/ABS(J103),""))</f>
        <v/>
      </c>
      <c r="M103">
        <f>IF(K103="","",IF(K103&gt;0,"Win",IF(K103&lt;0,"Loss","Breakeven")))</f>
        <v/>
      </c>
      <c r="T103" s="3" t="n"/>
      <c r="U103">
        <f>IF(OR($A103="",T103=""),"",T103-$A103)</f>
        <v/>
      </c>
    </row>
    <row r="104">
      <c r="A104" s="3" t="n"/>
      <c r="J104">
        <f>IF(OR(E104="",I104=""),"",IF(F104&lt;&gt;"",ABS(E104-F104)*Settings!$B$2*I104,IF($C104="Long",E104*Settings!$B$2*I104,IF(W104&lt;&gt;"",(W104-E104)*Settings!$B$2*I104,""))))</f>
        <v/>
      </c>
      <c r="K104">
        <f>IF(OR(E104="",H104="",I104=""),"",(H104-E104)*IF($C104="Short",-1,1)*Settings!$B$2*I104-N104)</f>
        <v/>
      </c>
      <c r="L104" s="4">
        <f>IF(OR(J104="",K104=""),"",IFERROR(K104/ABS(J104),""))</f>
        <v/>
      </c>
      <c r="M104">
        <f>IF(K104="","",IF(K104&gt;0,"Win",IF(K104&lt;0,"Loss","Breakeven")))</f>
        <v/>
      </c>
      <c r="T104" s="3" t="n"/>
      <c r="U104">
        <f>IF(OR($A104="",T104=""),"",T104-$A104)</f>
        <v/>
      </c>
    </row>
    <row r="105">
      <c r="A105" s="3" t="n"/>
      <c r="J105">
        <f>IF(OR(E105="",I105=""),"",IF(F105&lt;&gt;"",ABS(E105-F105)*Settings!$B$2*I105,IF($C105="Long",E105*Settings!$B$2*I105,IF(W105&lt;&gt;"",(W105-E105)*Settings!$B$2*I105,""))))</f>
        <v/>
      </c>
      <c r="K105">
        <f>IF(OR(E105="",H105="",I105=""),"",(H105-E105)*IF($C105="Short",-1,1)*Settings!$B$2*I105-N105)</f>
        <v/>
      </c>
      <c r="L105" s="4">
        <f>IF(OR(J105="",K105=""),"",IFERROR(K105/ABS(J105),""))</f>
        <v/>
      </c>
      <c r="M105">
        <f>IF(K105="","",IF(K105&gt;0,"Win",IF(K105&lt;0,"Loss","Breakeven")))</f>
        <v/>
      </c>
      <c r="T105" s="3" t="n"/>
      <c r="U105">
        <f>IF(OR($A105="",T105=""),"",T105-$A105)</f>
        <v/>
      </c>
    </row>
    <row r="106">
      <c r="A106" s="3" t="n"/>
      <c r="J106">
        <f>IF(OR(E106="",I106=""),"",IF(F106&lt;&gt;"",ABS(E106-F106)*Settings!$B$2*I106,IF($C106="Long",E106*Settings!$B$2*I106,IF(W106&lt;&gt;"",(W106-E106)*Settings!$B$2*I106,""))))</f>
        <v/>
      </c>
      <c r="K106">
        <f>IF(OR(E106="",H106="",I106=""),"",(H106-E106)*IF($C106="Short",-1,1)*Settings!$B$2*I106-N106)</f>
        <v/>
      </c>
      <c r="L106" s="4">
        <f>IF(OR(J106="",K106=""),"",IFERROR(K106/ABS(J106),""))</f>
        <v/>
      </c>
      <c r="M106">
        <f>IF(K106="","",IF(K106&gt;0,"Win",IF(K106&lt;0,"Loss","Breakeven")))</f>
        <v/>
      </c>
      <c r="T106" s="3" t="n"/>
      <c r="U106">
        <f>IF(OR($A106="",T106=""),"",T106-$A106)</f>
        <v/>
      </c>
    </row>
    <row r="107">
      <c r="A107" s="3" t="n"/>
      <c r="J107">
        <f>IF(OR(E107="",I107=""),"",IF(F107&lt;&gt;"",ABS(E107-F107)*Settings!$B$2*I107,IF($C107="Long",E107*Settings!$B$2*I107,IF(W107&lt;&gt;"",(W107-E107)*Settings!$B$2*I107,""))))</f>
        <v/>
      </c>
      <c r="K107">
        <f>IF(OR(E107="",H107="",I107=""),"",(H107-E107)*IF($C107="Short",-1,1)*Settings!$B$2*I107-N107)</f>
        <v/>
      </c>
      <c r="L107" s="4">
        <f>IF(OR(J107="",K107=""),"",IFERROR(K107/ABS(J107),""))</f>
        <v/>
      </c>
      <c r="M107">
        <f>IF(K107="","",IF(K107&gt;0,"Win",IF(K107&lt;0,"Loss","Breakeven")))</f>
        <v/>
      </c>
      <c r="T107" s="3" t="n"/>
      <c r="U107">
        <f>IF(OR($A107="",T107=""),"",T107-$A107)</f>
        <v/>
      </c>
    </row>
    <row r="108">
      <c r="A108" s="3" t="n"/>
      <c r="J108">
        <f>IF(OR(E108="",I108=""),"",IF(F108&lt;&gt;"",ABS(E108-F108)*Settings!$B$2*I108,IF($C108="Long",E108*Settings!$B$2*I108,IF(W108&lt;&gt;"",(W108-E108)*Settings!$B$2*I108,""))))</f>
        <v/>
      </c>
      <c r="K108">
        <f>IF(OR(E108="",H108="",I108=""),"",(H108-E108)*IF($C108="Short",-1,1)*Settings!$B$2*I108-N108)</f>
        <v/>
      </c>
      <c r="L108" s="4">
        <f>IF(OR(J108="",K108=""),"",IFERROR(K108/ABS(J108),""))</f>
        <v/>
      </c>
      <c r="M108">
        <f>IF(K108="","",IF(K108&gt;0,"Win",IF(K108&lt;0,"Loss","Breakeven")))</f>
        <v/>
      </c>
      <c r="T108" s="3" t="n"/>
      <c r="U108">
        <f>IF(OR($A108="",T108=""),"",T108-$A108)</f>
        <v/>
      </c>
    </row>
    <row r="109">
      <c r="A109" s="3" t="n"/>
      <c r="J109">
        <f>IF(OR(E109="",I109=""),"",IF(F109&lt;&gt;"",ABS(E109-F109)*Settings!$B$2*I109,IF($C109="Long",E109*Settings!$B$2*I109,IF(W109&lt;&gt;"",(W109-E109)*Settings!$B$2*I109,""))))</f>
        <v/>
      </c>
      <c r="K109">
        <f>IF(OR(E109="",H109="",I109=""),"",(H109-E109)*IF($C109="Short",-1,1)*Settings!$B$2*I109-N109)</f>
        <v/>
      </c>
      <c r="L109" s="4">
        <f>IF(OR(J109="",K109=""),"",IFERROR(K109/ABS(J109),""))</f>
        <v/>
      </c>
      <c r="M109">
        <f>IF(K109="","",IF(K109&gt;0,"Win",IF(K109&lt;0,"Loss","Breakeven")))</f>
        <v/>
      </c>
      <c r="T109" s="3" t="n"/>
      <c r="U109">
        <f>IF(OR($A109="",T109=""),"",T109-$A109)</f>
        <v/>
      </c>
    </row>
    <row r="110">
      <c r="A110" s="3" t="n"/>
      <c r="J110">
        <f>IF(OR(E110="",I110=""),"",IF(F110&lt;&gt;"",ABS(E110-F110)*Settings!$B$2*I110,IF($C110="Long",E110*Settings!$B$2*I110,IF(W110&lt;&gt;"",(W110-E110)*Settings!$B$2*I110,""))))</f>
        <v/>
      </c>
      <c r="K110">
        <f>IF(OR(E110="",H110="",I110=""),"",(H110-E110)*IF($C110="Short",-1,1)*Settings!$B$2*I110-N110)</f>
        <v/>
      </c>
      <c r="L110" s="4">
        <f>IF(OR(J110="",K110=""),"",IFERROR(K110/ABS(J110),""))</f>
        <v/>
      </c>
      <c r="M110">
        <f>IF(K110="","",IF(K110&gt;0,"Win",IF(K110&lt;0,"Loss","Breakeven")))</f>
        <v/>
      </c>
      <c r="T110" s="3" t="n"/>
      <c r="U110">
        <f>IF(OR($A110="",T110=""),"",T110-$A110)</f>
        <v/>
      </c>
    </row>
    <row r="111">
      <c r="A111" s="3" t="n"/>
      <c r="J111">
        <f>IF(OR(E111="",I111=""),"",IF(F111&lt;&gt;"",ABS(E111-F111)*Settings!$B$2*I111,IF($C111="Long",E111*Settings!$B$2*I111,IF(W111&lt;&gt;"",(W111-E111)*Settings!$B$2*I111,""))))</f>
        <v/>
      </c>
      <c r="K111">
        <f>IF(OR(E111="",H111="",I111=""),"",(H111-E111)*IF($C111="Short",-1,1)*Settings!$B$2*I111-N111)</f>
        <v/>
      </c>
      <c r="L111" s="4">
        <f>IF(OR(J111="",K111=""),"",IFERROR(K111/ABS(J111),""))</f>
        <v/>
      </c>
      <c r="M111">
        <f>IF(K111="","",IF(K111&gt;0,"Win",IF(K111&lt;0,"Loss","Breakeven")))</f>
        <v/>
      </c>
      <c r="T111" s="3" t="n"/>
      <c r="U111">
        <f>IF(OR($A111="",T111=""),"",T111-$A111)</f>
        <v/>
      </c>
    </row>
    <row r="112">
      <c r="A112" s="3" t="n"/>
      <c r="J112">
        <f>IF(OR(E112="",I112=""),"",IF(F112&lt;&gt;"",ABS(E112-F112)*Settings!$B$2*I112,IF($C112="Long",E112*Settings!$B$2*I112,IF(W112&lt;&gt;"",(W112-E112)*Settings!$B$2*I112,""))))</f>
        <v/>
      </c>
      <c r="K112">
        <f>IF(OR(E112="",H112="",I112=""),"",(H112-E112)*IF($C112="Short",-1,1)*Settings!$B$2*I112-N112)</f>
        <v/>
      </c>
      <c r="L112" s="4">
        <f>IF(OR(J112="",K112=""),"",IFERROR(K112/ABS(J112),""))</f>
        <v/>
      </c>
      <c r="M112">
        <f>IF(K112="","",IF(K112&gt;0,"Win",IF(K112&lt;0,"Loss","Breakeven")))</f>
        <v/>
      </c>
      <c r="T112" s="3" t="n"/>
      <c r="U112">
        <f>IF(OR($A112="",T112=""),"",T112-$A112)</f>
        <v/>
      </c>
    </row>
    <row r="113">
      <c r="A113" s="3" t="n"/>
      <c r="J113">
        <f>IF(OR(E113="",I113=""),"",IF(F113&lt;&gt;"",ABS(E113-F113)*Settings!$B$2*I113,IF($C113="Long",E113*Settings!$B$2*I113,IF(W113&lt;&gt;"",(W113-E113)*Settings!$B$2*I113,""))))</f>
        <v/>
      </c>
      <c r="K113">
        <f>IF(OR(E113="",H113="",I113=""),"",(H113-E113)*IF($C113="Short",-1,1)*Settings!$B$2*I113-N113)</f>
        <v/>
      </c>
      <c r="L113" s="4">
        <f>IF(OR(J113="",K113=""),"",IFERROR(K113/ABS(J113),""))</f>
        <v/>
      </c>
      <c r="M113">
        <f>IF(K113="","",IF(K113&gt;0,"Win",IF(K113&lt;0,"Loss","Breakeven")))</f>
        <v/>
      </c>
      <c r="T113" s="3" t="n"/>
      <c r="U113">
        <f>IF(OR($A113="",T113=""),"",T113-$A113)</f>
        <v/>
      </c>
    </row>
    <row r="114">
      <c r="A114" s="3" t="n"/>
      <c r="J114">
        <f>IF(OR(E114="",I114=""),"",IF(F114&lt;&gt;"",ABS(E114-F114)*Settings!$B$2*I114,IF($C114="Long",E114*Settings!$B$2*I114,IF(W114&lt;&gt;"",(W114-E114)*Settings!$B$2*I114,""))))</f>
        <v/>
      </c>
      <c r="K114">
        <f>IF(OR(E114="",H114="",I114=""),"",(H114-E114)*IF($C114="Short",-1,1)*Settings!$B$2*I114-N114)</f>
        <v/>
      </c>
      <c r="L114" s="4">
        <f>IF(OR(J114="",K114=""),"",IFERROR(K114/ABS(J114),""))</f>
        <v/>
      </c>
      <c r="M114">
        <f>IF(K114="","",IF(K114&gt;0,"Win",IF(K114&lt;0,"Loss","Breakeven")))</f>
        <v/>
      </c>
      <c r="T114" s="3" t="n"/>
      <c r="U114">
        <f>IF(OR($A114="",T114=""),"",T114-$A114)</f>
        <v/>
      </c>
    </row>
    <row r="115">
      <c r="A115" s="3" t="n"/>
      <c r="J115">
        <f>IF(OR(E115="",I115=""),"",IF(F115&lt;&gt;"",ABS(E115-F115)*Settings!$B$2*I115,IF($C115="Long",E115*Settings!$B$2*I115,IF(W115&lt;&gt;"",(W115-E115)*Settings!$B$2*I115,""))))</f>
        <v/>
      </c>
      <c r="K115">
        <f>IF(OR(E115="",H115="",I115=""),"",(H115-E115)*IF($C115="Short",-1,1)*Settings!$B$2*I115-N115)</f>
        <v/>
      </c>
      <c r="L115" s="4">
        <f>IF(OR(J115="",K115=""),"",IFERROR(K115/ABS(J115),""))</f>
        <v/>
      </c>
      <c r="M115">
        <f>IF(K115="","",IF(K115&gt;0,"Win",IF(K115&lt;0,"Loss","Breakeven")))</f>
        <v/>
      </c>
      <c r="T115" s="3" t="n"/>
      <c r="U115">
        <f>IF(OR($A115="",T115=""),"",T115-$A115)</f>
        <v/>
      </c>
    </row>
    <row r="116">
      <c r="A116" s="3" t="n"/>
      <c r="J116">
        <f>IF(OR(E116="",I116=""),"",IF(F116&lt;&gt;"",ABS(E116-F116)*Settings!$B$2*I116,IF($C116="Long",E116*Settings!$B$2*I116,IF(W116&lt;&gt;"",(W116-E116)*Settings!$B$2*I116,""))))</f>
        <v/>
      </c>
      <c r="K116">
        <f>IF(OR(E116="",H116="",I116=""),"",(H116-E116)*IF($C116="Short",-1,1)*Settings!$B$2*I116-N116)</f>
        <v/>
      </c>
      <c r="L116" s="4">
        <f>IF(OR(J116="",K116=""),"",IFERROR(K116/ABS(J116),""))</f>
        <v/>
      </c>
      <c r="M116">
        <f>IF(K116="","",IF(K116&gt;0,"Win",IF(K116&lt;0,"Loss","Breakeven")))</f>
        <v/>
      </c>
      <c r="T116" s="3" t="n"/>
      <c r="U116">
        <f>IF(OR($A116="",T116=""),"",T116-$A116)</f>
        <v/>
      </c>
    </row>
    <row r="117">
      <c r="A117" s="3" t="n"/>
      <c r="J117">
        <f>IF(OR(E117="",I117=""),"",IF(F117&lt;&gt;"",ABS(E117-F117)*Settings!$B$2*I117,IF($C117="Long",E117*Settings!$B$2*I117,IF(W117&lt;&gt;"",(W117-E117)*Settings!$B$2*I117,""))))</f>
        <v/>
      </c>
      <c r="K117">
        <f>IF(OR(E117="",H117="",I117=""),"",(H117-E117)*IF($C117="Short",-1,1)*Settings!$B$2*I117-N117)</f>
        <v/>
      </c>
      <c r="L117" s="4">
        <f>IF(OR(J117="",K117=""),"",IFERROR(K117/ABS(J117),""))</f>
        <v/>
      </c>
      <c r="M117">
        <f>IF(K117="","",IF(K117&gt;0,"Win",IF(K117&lt;0,"Loss","Breakeven")))</f>
        <v/>
      </c>
      <c r="T117" s="3" t="n"/>
      <c r="U117">
        <f>IF(OR($A117="",T117=""),"",T117-$A117)</f>
        <v/>
      </c>
    </row>
    <row r="118">
      <c r="A118" s="3" t="n"/>
      <c r="J118">
        <f>IF(OR(E118="",I118=""),"",IF(F118&lt;&gt;"",ABS(E118-F118)*Settings!$B$2*I118,IF($C118="Long",E118*Settings!$B$2*I118,IF(W118&lt;&gt;"",(W118-E118)*Settings!$B$2*I118,""))))</f>
        <v/>
      </c>
      <c r="K118">
        <f>IF(OR(E118="",H118="",I118=""),"",(H118-E118)*IF($C118="Short",-1,1)*Settings!$B$2*I118-N118)</f>
        <v/>
      </c>
      <c r="L118" s="4">
        <f>IF(OR(J118="",K118=""),"",IFERROR(K118/ABS(J118),""))</f>
        <v/>
      </c>
      <c r="M118">
        <f>IF(K118="","",IF(K118&gt;0,"Win",IF(K118&lt;0,"Loss","Breakeven")))</f>
        <v/>
      </c>
      <c r="T118" s="3" t="n"/>
      <c r="U118">
        <f>IF(OR($A118="",T118=""),"",T118-$A118)</f>
        <v/>
      </c>
    </row>
    <row r="119">
      <c r="A119" s="3" t="n"/>
      <c r="J119">
        <f>IF(OR(E119="",I119=""),"",IF(F119&lt;&gt;"",ABS(E119-F119)*Settings!$B$2*I119,IF($C119="Long",E119*Settings!$B$2*I119,IF(W119&lt;&gt;"",(W119-E119)*Settings!$B$2*I119,""))))</f>
        <v/>
      </c>
      <c r="K119">
        <f>IF(OR(E119="",H119="",I119=""),"",(H119-E119)*IF($C119="Short",-1,1)*Settings!$B$2*I119-N119)</f>
        <v/>
      </c>
      <c r="L119" s="4">
        <f>IF(OR(J119="",K119=""),"",IFERROR(K119/ABS(J119),""))</f>
        <v/>
      </c>
      <c r="M119">
        <f>IF(K119="","",IF(K119&gt;0,"Win",IF(K119&lt;0,"Loss","Breakeven")))</f>
        <v/>
      </c>
      <c r="T119" s="3" t="n"/>
      <c r="U119">
        <f>IF(OR($A119="",T119=""),"",T119-$A119)</f>
        <v/>
      </c>
    </row>
    <row r="120">
      <c r="A120" s="3" t="n"/>
      <c r="J120">
        <f>IF(OR(E120="",I120=""),"",IF(F120&lt;&gt;"",ABS(E120-F120)*Settings!$B$2*I120,IF($C120="Long",E120*Settings!$B$2*I120,IF(W120&lt;&gt;"",(W120-E120)*Settings!$B$2*I120,""))))</f>
        <v/>
      </c>
      <c r="K120">
        <f>IF(OR(E120="",H120="",I120=""),"",(H120-E120)*IF($C120="Short",-1,1)*Settings!$B$2*I120-N120)</f>
        <v/>
      </c>
      <c r="L120" s="4">
        <f>IF(OR(J120="",K120=""),"",IFERROR(K120/ABS(J120),""))</f>
        <v/>
      </c>
      <c r="M120">
        <f>IF(K120="","",IF(K120&gt;0,"Win",IF(K120&lt;0,"Loss","Breakeven")))</f>
        <v/>
      </c>
      <c r="T120" s="3" t="n"/>
      <c r="U120">
        <f>IF(OR($A120="",T120=""),"",T120-$A120)</f>
        <v/>
      </c>
    </row>
    <row r="121">
      <c r="A121" s="3" t="n"/>
      <c r="J121">
        <f>IF(OR(E121="",I121=""),"",IF(F121&lt;&gt;"",ABS(E121-F121)*Settings!$B$2*I121,IF($C121="Long",E121*Settings!$B$2*I121,IF(W121&lt;&gt;"",(W121-E121)*Settings!$B$2*I121,""))))</f>
        <v/>
      </c>
      <c r="K121">
        <f>IF(OR(E121="",H121="",I121=""),"",(H121-E121)*IF($C121="Short",-1,1)*Settings!$B$2*I121-N121)</f>
        <v/>
      </c>
      <c r="L121" s="4">
        <f>IF(OR(J121="",K121=""),"",IFERROR(K121/ABS(J121),""))</f>
        <v/>
      </c>
      <c r="M121">
        <f>IF(K121="","",IF(K121&gt;0,"Win",IF(K121&lt;0,"Loss","Breakeven")))</f>
        <v/>
      </c>
      <c r="T121" s="3" t="n"/>
      <c r="U121">
        <f>IF(OR($A121="",T121=""),"",T121-$A121)</f>
        <v/>
      </c>
    </row>
    <row r="122">
      <c r="A122" s="3" t="n"/>
      <c r="J122">
        <f>IF(OR(E122="",I122=""),"",IF(F122&lt;&gt;"",ABS(E122-F122)*Settings!$B$2*I122,IF($C122="Long",E122*Settings!$B$2*I122,IF(W122&lt;&gt;"",(W122-E122)*Settings!$B$2*I122,""))))</f>
        <v/>
      </c>
      <c r="K122">
        <f>IF(OR(E122="",H122="",I122=""),"",(H122-E122)*IF($C122="Short",-1,1)*Settings!$B$2*I122-N122)</f>
        <v/>
      </c>
      <c r="L122" s="4">
        <f>IF(OR(J122="",K122=""),"",IFERROR(K122/ABS(J122),""))</f>
        <v/>
      </c>
      <c r="M122">
        <f>IF(K122="","",IF(K122&gt;0,"Win",IF(K122&lt;0,"Loss","Breakeven")))</f>
        <v/>
      </c>
      <c r="T122" s="3" t="n"/>
      <c r="U122">
        <f>IF(OR($A122="",T122=""),"",T122-$A122)</f>
        <v/>
      </c>
    </row>
    <row r="123">
      <c r="A123" s="3" t="n"/>
      <c r="J123">
        <f>IF(OR(E123="",I123=""),"",IF(F123&lt;&gt;"",ABS(E123-F123)*Settings!$B$2*I123,IF($C123="Long",E123*Settings!$B$2*I123,IF(W123&lt;&gt;"",(W123-E123)*Settings!$B$2*I123,""))))</f>
        <v/>
      </c>
      <c r="K123">
        <f>IF(OR(E123="",H123="",I123=""),"",(H123-E123)*IF($C123="Short",-1,1)*Settings!$B$2*I123-N123)</f>
        <v/>
      </c>
      <c r="L123" s="4">
        <f>IF(OR(J123="",K123=""),"",IFERROR(K123/ABS(J123),""))</f>
        <v/>
      </c>
      <c r="M123">
        <f>IF(K123="","",IF(K123&gt;0,"Win",IF(K123&lt;0,"Loss","Breakeven")))</f>
        <v/>
      </c>
      <c r="T123" s="3" t="n"/>
      <c r="U123">
        <f>IF(OR($A123="",T123=""),"",T123-$A123)</f>
        <v/>
      </c>
    </row>
    <row r="124">
      <c r="A124" s="3" t="n"/>
      <c r="J124">
        <f>IF(OR(E124="",I124=""),"",IF(F124&lt;&gt;"",ABS(E124-F124)*Settings!$B$2*I124,IF($C124="Long",E124*Settings!$B$2*I124,IF(W124&lt;&gt;"",(W124-E124)*Settings!$B$2*I124,""))))</f>
        <v/>
      </c>
      <c r="K124">
        <f>IF(OR(E124="",H124="",I124=""),"",(H124-E124)*IF($C124="Short",-1,1)*Settings!$B$2*I124-N124)</f>
        <v/>
      </c>
      <c r="L124" s="4">
        <f>IF(OR(J124="",K124=""),"",IFERROR(K124/ABS(J124),""))</f>
        <v/>
      </c>
      <c r="M124">
        <f>IF(K124="","",IF(K124&gt;0,"Win",IF(K124&lt;0,"Loss","Breakeven")))</f>
        <v/>
      </c>
      <c r="T124" s="3" t="n"/>
      <c r="U124">
        <f>IF(OR($A124="",T124=""),"",T124-$A124)</f>
        <v/>
      </c>
    </row>
    <row r="125">
      <c r="A125" s="3" t="n"/>
      <c r="J125">
        <f>IF(OR(E125="",I125=""),"",IF(F125&lt;&gt;"",ABS(E125-F125)*Settings!$B$2*I125,IF($C125="Long",E125*Settings!$B$2*I125,IF(W125&lt;&gt;"",(W125-E125)*Settings!$B$2*I125,""))))</f>
        <v/>
      </c>
      <c r="K125">
        <f>IF(OR(E125="",H125="",I125=""),"",(H125-E125)*IF($C125="Short",-1,1)*Settings!$B$2*I125-N125)</f>
        <v/>
      </c>
      <c r="L125" s="4">
        <f>IF(OR(J125="",K125=""),"",IFERROR(K125/ABS(J125),""))</f>
        <v/>
      </c>
      <c r="M125">
        <f>IF(K125="","",IF(K125&gt;0,"Win",IF(K125&lt;0,"Loss","Breakeven")))</f>
        <v/>
      </c>
      <c r="T125" s="3" t="n"/>
      <c r="U125">
        <f>IF(OR($A125="",T125=""),"",T125-$A125)</f>
        <v/>
      </c>
    </row>
    <row r="126">
      <c r="A126" s="3" t="n"/>
      <c r="J126">
        <f>IF(OR(E126="",I126=""),"",IF(F126&lt;&gt;"",ABS(E126-F126)*Settings!$B$2*I126,IF($C126="Long",E126*Settings!$B$2*I126,IF(W126&lt;&gt;"",(W126-E126)*Settings!$B$2*I126,""))))</f>
        <v/>
      </c>
      <c r="K126">
        <f>IF(OR(E126="",H126="",I126=""),"",(H126-E126)*IF($C126="Short",-1,1)*Settings!$B$2*I126-N126)</f>
        <v/>
      </c>
      <c r="L126" s="4">
        <f>IF(OR(J126="",K126=""),"",IFERROR(K126/ABS(J126),""))</f>
        <v/>
      </c>
      <c r="M126">
        <f>IF(K126="","",IF(K126&gt;0,"Win",IF(K126&lt;0,"Loss","Breakeven")))</f>
        <v/>
      </c>
      <c r="T126" s="3" t="n"/>
      <c r="U126">
        <f>IF(OR($A126="",T126=""),"",T126-$A126)</f>
        <v/>
      </c>
    </row>
    <row r="127">
      <c r="A127" s="3" t="n"/>
      <c r="J127">
        <f>IF(OR(E127="",I127=""),"",IF(F127&lt;&gt;"",ABS(E127-F127)*Settings!$B$2*I127,IF($C127="Long",E127*Settings!$B$2*I127,IF(W127&lt;&gt;"",(W127-E127)*Settings!$B$2*I127,""))))</f>
        <v/>
      </c>
      <c r="K127">
        <f>IF(OR(E127="",H127="",I127=""),"",(H127-E127)*IF($C127="Short",-1,1)*Settings!$B$2*I127-N127)</f>
        <v/>
      </c>
      <c r="L127" s="4">
        <f>IF(OR(J127="",K127=""),"",IFERROR(K127/ABS(J127),""))</f>
        <v/>
      </c>
      <c r="M127">
        <f>IF(K127="","",IF(K127&gt;0,"Win",IF(K127&lt;0,"Loss","Breakeven")))</f>
        <v/>
      </c>
      <c r="T127" s="3" t="n"/>
      <c r="U127">
        <f>IF(OR($A127="",T127=""),"",T127-$A127)</f>
        <v/>
      </c>
    </row>
    <row r="128">
      <c r="A128" s="3" t="n"/>
      <c r="J128">
        <f>IF(OR(E128="",I128=""),"",IF(F128&lt;&gt;"",ABS(E128-F128)*Settings!$B$2*I128,IF($C128="Long",E128*Settings!$B$2*I128,IF(W128&lt;&gt;"",(W128-E128)*Settings!$B$2*I128,""))))</f>
        <v/>
      </c>
      <c r="K128">
        <f>IF(OR(E128="",H128="",I128=""),"",(H128-E128)*IF($C128="Short",-1,1)*Settings!$B$2*I128-N128)</f>
        <v/>
      </c>
      <c r="L128" s="4">
        <f>IF(OR(J128="",K128=""),"",IFERROR(K128/ABS(J128),""))</f>
        <v/>
      </c>
      <c r="M128">
        <f>IF(K128="","",IF(K128&gt;0,"Win",IF(K128&lt;0,"Loss","Breakeven")))</f>
        <v/>
      </c>
      <c r="T128" s="3" t="n"/>
      <c r="U128">
        <f>IF(OR($A128="",T128=""),"",T128-$A128)</f>
        <v/>
      </c>
    </row>
    <row r="129">
      <c r="A129" s="3" t="n"/>
      <c r="J129">
        <f>IF(OR(E129="",I129=""),"",IF(F129&lt;&gt;"",ABS(E129-F129)*Settings!$B$2*I129,IF($C129="Long",E129*Settings!$B$2*I129,IF(W129&lt;&gt;"",(W129-E129)*Settings!$B$2*I129,""))))</f>
        <v/>
      </c>
      <c r="K129">
        <f>IF(OR(E129="",H129="",I129=""),"",(H129-E129)*IF($C129="Short",-1,1)*Settings!$B$2*I129-N129)</f>
        <v/>
      </c>
      <c r="L129" s="4">
        <f>IF(OR(J129="",K129=""),"",IFERROR(K129/ABS(J129),""))</f>
        <v/>
      </c>
      <c r="M129">
        <f>IF(K129="","",IF(K129&gt;0,"Win",IF(K129&lt;0,"Loss","Breakeven")))</f>
        <v/>
      </c>
      <c r="T129" s="3" t="n"/>
      <c r="U129">
        <f>IF(OR($A129="",T129=""),"",T129-$A129)</f>
        <v/>
      </c>
    </row>
    <row r="130">
      <c r="A130" s="3" t="n"/>
      <c r="J130">
        <f>IF(OR(E130="",I130=""),"",IF(F130&lt;&gt;"",ABS(E130-F130)*Settings!$B$2*I130,IF($C130="Long",E130*Settings!$B$2*I130,IF(W130&lt;&gt;"",(W130-E130)*Settings!$B$2*I130,""))))</f>
        <v/>
      </c>
      <c r="K130">
        <f>IF(OR(E130="",H130="",I130=""),"",(H130-E130)*IF($C130="Short",-1,1)*Settings!$B$2*I130-N130)</f>
        <v/>
      </c>
      <c r="L130" s="4">
        <f>IF(OR(J130="",K130=""),"",IFERROR(K130/ABS(J130),""))</f>
        <v/>
      </c>
      <c r="M130">
        <f>IF(K130="","",IF(K130&gt;0,"Win",IF(K130&lt;0,"Loss","Breakeven")))</f>
        <v/>
      </c>
      <c r="T130" s="3" t="n"/>
      <c r="U130">
        <f>IF(OR($A130="",T130=""),"",T130-$A130)</f>
        <v/>
      </c>
    </row>
    <row r="131">
      <c r="A131" s="3" t="n"/>
      <c r="J131">
        <f>IF(OR(E131="",I131=""),"",IF(F131&lt;&gt;"",ABS(E131-F131)*Settings!$B$2*I131,IF($C131="Long",E131*Settings!$B$2*I131,IF(W131&lt;&gt;"",(W131-E131)*Settings!$B$2*I131,""))))</f>
        <v/>
      </c>
      <c r="K131">
        <f>IF(OR(E131="",H131="",I131=""),"",(H131-E131)*IF($C131="Short",-1,1)*Settings!$B$2*I131-N131)</f>
        <v/>
      </c>
      <c r="L131" s="4">
        <f>IF(OR(J131="",K131=""),"",IFERROR(K131/ABS(J131),""))</f>
        <v/>
      </c>
      <c r="M131">
        <f>IF(K131="","",IF(K131&gt;0,"Win",IF(K131&lt;0,"Loss","Breakeven")))</f>
        <v/>
      </c>
      <c r="T131" s="3" t="n"/>
      <c r="U131">
        <f>IF(OR($A131="",T131=""),"",T131-$A131)</f>
        <v/>
      </c>
    </row>
    <row r="132">
      <c r="A132" s="3" t="n"/>
      <c r="J132">
        <f>IF(OR(E132="",I132=""),"",IF(F132&lt;&gt;"",ABS(E132-F132)*Settings!$B$2*I132,IF($C132="Long",E132*Settings!$B$2*I132,IF(W132&lt;&gt;"",(W132-E132)*Settings!$B$2*I132,""))))</f>
        <v/>
      </c>
      <c r="K132">
        <f>IF(OR(E132="",H132="",I132=""),"",(H132-E132)*IF($C132="Short",-1,1)*Settings!$B$2*I132-N132)</f>
        <v/>
      </c>
      <c r="L132" s="4">
        <f>IF(OR(J132="",K132=""),"",IFERROR(K132/ABS(J132),""))</f>
        <v/>
      </c>
      <c r="M132">
        <f>IF(K132="","",IF(K132&gt;0,"Win",IF(K132&lt;0,"Loss","Breakeven")))</f>
        <v/>
      </c>
      <c r="T132" s="3" t="n"/>
      <c r="U132">
        <f>IF(OR($A132="",T132=""),"",T132-$A132)</f>
        <v/>
      </c>
    </row>
    <row r="133">
      <c r="A133" s="3" t="n"/>
      <c r="J133">
        <f>IF(OR(E133="",I133=""),"",IF(F133&lt;&gt;"",ABS(E133-F133)*Settings!$B$2*I133,IF($C133="Long",E133*Settings!$B$2*I133,IF(W133&lt;&gt;"",(W133-E133)*Settings!$B$2*I133,""))))</f>
        <v/>
      </c>
      <c r="K133">
        <f>IF(OR(E133="",H133="",I133=""),"",(H133-E133)*IF($C133="Short",-1,1)*Settings!$B$2*I133-N133)</f>
        <v/>
      </c>
      <c r="L133" s="4">
        <f>IF(OR(J133="",K133=""),"",IFERROR(K133/ABS(J133),""))</f>
        <v/>
      </c>
      <c r="M133">
        <f>IF(K133="","",IF(K133&gt;0,"Win",IF(K133&lt;0,"Loss","Breakeven")))</f>
        <v/>
      </c>
      <c r="T133" s="3" t="n"/>
      <c r="U133">
        <f>IF(OR($A133="",T133=""),"",T133-$A133)</f>
        <v/>
      </c>
    </row>
    <row r="134">
      <c r="A134" s="3" t="n"/>
      <c r="J134">
        <f>IF(OR(E134="",I134=""),"",IF(F134&lt;&gt;"",ABS(E134-F134)*Settings!$B$2*I134,IF($C134="Long",E134*Settings!$B$2*I134,IF(W134&lt;&gt;"",(W134-E134)*Settings!$B$2*I134,""))))</f>
        <v/>
      </c>
      <c r="K134">
        <f>IF(OR(E134="",H134="",I134=""),"",(H134-E134)*IF($C134="Short",-1,1)*Settings!$B$2*I134-N134)</f>
        <v/>
      </c>
      <c r="L134" s="4">
        <f>IF(OR(J134="",K134=""),"",IFERROR(K134/ABS(J134),""))</f>
        <v/>
      </c>
      <c r="M134">
        <f>IF(K134="","",IF(K134&gt;0,"Win",IF(K134&lt;0,"Loss","Breakeven")))</f>
        <v/>
      </c>
      <c r="T134" s="3" t="n"/>
      <c r="U134">
        <f>IF(OR($A134="",T134=""),"",T134-$A134)</f>
        <v/>
      </c>
    </row>
    <row r="135">
      <c r="A135" s="3" t="n"/>
      <c r="J135">
        <f>IF(OR(E135="",I135=""),"",IF(F135&lt;&gt;"",ABS(E135-F135)*Settings!$B$2*I135,IF($C135="Long",E135*Settings!$B$2*I135,IF(W135&lt;&gt;"",(W135-E135)*Settings!$B$2*I135,""))))</f>
        <v/>
      </c>
      <c r="K135">
        <f>IF(OR(E135="",H135="",I135=""),"",(H135-E135)*IF($C135="Short",-1,1)*Settings!$B$2*I135-N135)</f>
        <v/>
      </c>
      <c r="L135" s="4">
        <f>IF(OR(J135="",K135=""),"",IFERROR(K135/ABS(J135),""))</f>
        <v/>
      </c>
      <c r="M135">
        <f>IF(K135="","",IF(K135&gt;0,"Win",IF(K135&lt;0,"Loss","Breakeven")))</f>
        <v/>
      </c>
      <c r="T135" s="3" t="n"/>
      <c r="U135">
        <f>IF(OR($A135="",T135=""),"",T135-$A135)</f>
        <v/>
      </c>
    </row>
    <row r="136">
      <c r="A136" s="3" t="n"/>
      <c r="J136">
        <f>IF(OR(E136="",I136=""),"",IF(F136&lt;&gt;"",ABS(E136-F136)*Settings!$B$2*I136,IF($C136="Long",E136*Settings!$B$2*I136,IF(W136&lt;&gt;"",(W136-E136)*Settings!$B$2*I136,""))))</f>
        <v/>
      </c>
      <c r="K136">
        <f>IF(OR(E136="",H136="",I136=""),"",(H136-E136)*IF($C136="Short",-1,1)*Settings!$B$2*I136-N136)</f>
        <v/>
      </c>
      <c r="L136" s="4">
        <f>IF(OR(J136="",K136=""),"",IFERROR(K136/ABS(J136),""))</f>
        <v/>
      </c>
      <c r="M136">
        <f>IF(K136="","",IF(K136&gt;0,"Win",IF(K136&lt;0,"Loss","Breakeven")))</f>
        <v/>
      </c>
      <c r="T136" s="3" t="n"/>
      <c r="U136">
        <f>IF(OR($A136="",T136=""),"",T136-$A136)</f>
        <v/>
      </c>
    </row>
    <row r="137">
      <c r="A137" s="3" t="n"/>
      <c r="J137">
        <f>IF(OR(E137="",I137=""),"",IF(F137&lt;&gt;"",ABS(E137-F137)*Settings!$B$2*I137,IF($C137="Long",E137*Settings!$B$2*I137,IF(W137&lt;&gt;"",(W137-E137)*Settings!$B$2*I137,""))))</f>
        <v/>
      </c>
      <c r="K137">
        <f>IF(OR(E137="",H137="",I137=""),"",(H137-E137)*IF($C137="Short",-1,1)*Settings!$B$2*I137-N137)</f>
        <v/>
      </c>
      <c r="L137" s="4">
        <f>IF(OR(J137="",K137=""),"",IFERROR(K137/ABS(J137),""))</f>
        <v/>
      </c>
      <c r="M137">
        <f>IF(K137="","",IF(K137&gt;0,"Win",IF(K137&lt;0,"Loss","Breakeven")))</f>
        <v/>
      </c>
      <c r="T137" s="3" t="n"/>
      <c r="U137">
        <f>IF(OR($A137="",T137=""),"",T137-$A137)</f>
        <v/>
      </c>
    </row>
    <row r="138">
      <c r="A138" s="3" t="n"/>
      <c r="J138">
        <f>IF(OR(E138="",I138=""),"",IF(F138&lt;&gt;"",ABS(E138-F138)*Settings!$B$2*I138,IF($C138="Long",E138*Settings!$B$2*I138,IF(W138&lt;&gt;"",(W138-E138)*Settings!$B$2*I138,""))))</f>
        <v/>
      </c>
      <c r="K138">
        <f>IF(OR(E138="",H138="",I138=""),"",(H138-E138)*IF($C138="Short",-1,1)*Settings!$B$2*I138-N138)</f>
        <v/>
      </c>
      <c r="L138" s="4">
        <f>IF(OR(J138="",K138=""),"",IFERROR(K138/ABS(J138),""))</f>
        <v/>
      </c>
      <c r="M138">
        <f>IF(K138="","",IF(K138&gt;0,"Win",IF(K138&lt;0,"Loss","Breakeven")))</f>
        <v/>
      </c>
      <c r="T138" s="3" t="n"/>
      <c r="U138">
        <f>IF(OR($A138="",T138=""),"",T138-$A138)</f>
        <v/>
      </c>
    </row>
    <row r="139">
      <c r="A139" s="3" t="n"/>
      <c r="J139">
        <f>IF(OR(E139="",I139=""),"",IF(F139&lt;&gt;"",ABS(E139-F139)*Settings!$B$2*I139,IF($C139="Long",E139*Settings!$B$2*I139,IF(W139&lt;&gt;"",(W139-E139)*Settings!$B$2*I139,""))))</f>
        <v/>
      </c>
      <c r="K139">
        <f>IF(OR(E139="",H139="",I139=""),"",(H139-E139)*IF($C139="Short",-1,1)*Settings!$B$2*I139-N139)</f>
        <v/>
      </c>
      <c r="L139" s="4">
        <f>IF(OR(J139="",K139=""),"",IFERROR(K139/ABS(J139),""))</f>
        <v/>
      </c>
      <c r="M139">
        <f>IF(K139="","",IF(K139&gt;0,"Win",IF(K139&lt;0,"Loss","Breakeven")))</f>
        <v/>
      </c>
      <c r="T139" s="3" t="n"/>
      <c r="U139">
        <f>IF(OR($A139="",T139=""),"",T139-$A139)</f>
        <v/>
      </c>
    </row>
    <row r="140">
      <c r="A140" s="3" t="n"/>
      <c r="J140">
        <f>IF(OR(E140="",I140=""),"",IF(F140&lt;&gt;"",ABS(E140-F140)*Settings!$B$2*I140,IF($C140="Long",E140*Settings!$B$2*I140,IF(W140&lt;&gt;"",(W140-E140)*Settings!$B$2*I140,""))))</f>
        <v/>
      </c>
      <c r="K140">
        <f>IF(OR(E140="",H140="",I140=""),"",(H140-E140)*IF($C140="Short",-1,1)*Settings!$B$2*I140-N140)</f>
        <v/>
      </c>
      <c r="L140" s="4">
        <f>IF(OR(J140="",K140=""),"",IFERROR(K140/ABS(J140),""))</f>
        <v/>
      </c>
      <c r="M140">
        <f>IF(K140="","",IF(K140&gt;0,"Win",IF(K140&lt;0,"Loss","Breakeven")))</f>
        <v/>
      </c>
      <c r="T140" s="3" t="n"/>
      <c r="U140">
        <f>IF(OR($A140="",T140=""),"",T140-$A140)</f>
        <v/>
      </c>
    </row>
    <row r="141">
      <c r="A141" s="3" t="n"/>
      <c r="J141">
        <f>IF(OR(E141="",I141=""),"",IF(F141&lt;&gt;"",ABS(E141-F141)*Settings!$B$2*I141,IF($C141="Long",E141*Settings!$B$2*I141,IF(W141&lt;&gt;"",(W141-E141)*Settings!$B$2*I141,""))))</f>
        <v/>
      </c>
      <c r="K141">
        <f>IF(OR(E141="",H141="",I141=""),"",(H141-E141)*IF($C141="Short",-1,1)*Settings!$B$2*I141-N141)</f>
        <v/>
      </c>
      <c r="L141" s="4">
        <f>IF(OR(J141="",K141=""),"",IFERROR(K141/ABS(J141),""))</f>
        <v/>
      </c>
      <c r="M141">
        <f>IF(K141="","",IF(K141&gt;0,"Win",IF(K141&lt;0,"Loss","Breakeven")))</f>
        <v/>
      </c>
      <c r="T141" s="3" t="n"/>
      <c r="U141">
        <f>IF(OR($A141="",T141=""),"",T141-$A141)</f>
        <v/>
      </c>
    </row>
    <row r="142">
      <c r="A142" s="3" t="n"/>
      <c r="J142">
        <f>IF(OR(E142="",I142=""),"",IF(F142&lt;&gt;"",ABS(E142-F142)*Settings!$B$2*I142,IF($C142="Long",E142*Settings!$B$2*I142,IF(W142&lt;&gt;"",(W142-E142)*Settings!$B$2*I142,""))))</f>
        <v/>
      </c>
      <c r="K142">
        <f>IF(OR(E142="",H142="",I142=""),"",(H142-E142)*IF($C142="Short",-1,1)*Settings!$B$2*I142-N142)</f>
        <v/>
      </c>
      <c r="L142" s="4">
        <f>IF(OR(J142="",K142=""),"",IFERROR(K142/ABS(J142),""))</f>
        <v/>
      </c>
      <c r="M142">
        <f>IF(K142="","",IF(K142&gt;0,"Win",IF(K142&lt;0,"Loss","Breakeven")))</f>
        <v/>
      </c>
      <c r="T142" s="3" t="n"/>
      <c r="U142">
        <f>IF(OR($A142="",T142=""),"",T142-$A142)</f>
        <v/>
      </c>
    </row>
    <row r="143">
      <c r="A143" s="3" t="n"/>
      <c r="J143">
        <f>IF(OR(E143="",I143=""),"",IF(F143&lt;&gt;"",ABS(E143-F143)*Settings!$B$2*I143,IF($C143="Long",E143*Settings!$B$2*I143,IF(W143&lt;&gt;"",(W143-E143)*Settings!$B$2*I143,""))))</f>
        <v/>
      </c>
      <c r="K143">
        <f>IF(OR(E143="",H143="",I143=""),"",(H143-E143)*IF($C143="Short",-1,1)*Settings!$B$2*I143-N143)</f>
        <v/>
      </c>
      <c r="L143" s="4">
        <f>IF(OR(J143="",K143=""),"",IFERROR(K143/ABS(J143),""))</f>
        <v/>
      </c>
      <c r="M143">
        <f>IF(K143="","",IF(K143&gt;0,"Win",IF(K143&lt;0,"Loss","Breakeven")))</f>
        <v/>
      </c>
      <c r="T143" s="3" t="n"/>
      <c r="U143">
        <f>IF(OR($A143="",T143=""),"",T143-$A143)</f>
        <v/>
      </c>
    </row>
    <row r="144">
      <c r="A144" s="3" t="n"/>
      <c r="J144">
        <f>IF(OR(E144="",I144=""),"",IF(F144&lt;&gt;"",ABS(E144-F144)*Settings!$B$2*I144,IF($C144="Long",E144*Settings!$B$2*I144,IF(W144&lt;&gt;"",(W144-E144)*Settings!$B$2*I144,""))))</f>
        <v/>
      </c>
      <c r="K144">
        <f>IF(OR(E144="",H144="",I144=""),"",(H144-E144)*IF($C144="Short",-1,1)*Settings!$B$2*I144-N144)</f>
        <v/>
      </c>
      <c r="L144" s="4">
        <f>IF(OR(J144="",K144=""),"",IFERROR(K144/ABS(J144),""))</f>
        <v/>
      </c>
      <c r="M144">
        <f>IF(K144="","",IF(K144&gt;0,"Win",IF(K144&lt;0,"Loss","Breakeven")))</f>
        <v/>
      </c>
      <c r="T144" s="3" t="n"/>
      <c r="U144">
        <f>IF(OR($A144="",T144=""),"",T144-$A144)</f>
        <v/>
      </c>
    </row>
    <row r="145">
      <c r="A145" s="3" t="n"/>
      <c r="J145">
        <f>IF(OR(E145="",I145=""),"",IF(F145&lt;&gt;"",ABS(E145-F145)*Settings!$B$2*I145,IF($C145="Long",E145*Settings!$B$2*I145,IF(W145&lt;&gt;"",(W145-E145)*Settings!$B$2*I145,""))))</f>
        <v/>
      </c>
      <c r="K145">
        <f>IF(OR(E145="",H145="",I145=""),"",(H145-E145)*IF($C145="Short",-1,1)*Settings!$B$2*I145-N145)</f>
        <v/>
      </c>
      <c r="L145" s="4">
        <f>IF(OR(J145="",K145=""),"",IFERROR(K145/ABS(J145),""))</f>
        <v/>
      </c>
      <c r="M145">
        <f>IF(K145="","",IF(K145&gt;0,"Win",IF(K145&lt;0,"Loss","Breakeven")))</f>
        <v/>
      </c>
      <c r="T145" s="3" t="n"/>
      <c r="U145">
        <f>IF(OR($A145="",T145=""),"",T145-$A145)</f>
        <v/>
      </c>
    </row>
    <row r="146">
      <c r="A146" s="3" t="n"/>
      <c r="J146">
        <f>IF(OR(E146="",I146=""),"",IF(F146&lt;&gt;"",ABS(E146-F146)*Settings!$B$2*I146,IF($C146="Long",E146*Settings!$B$2*I146,IF(W146&lt;&gt;"",(W146-E146)*Settings!$B$2*I146,""))))</f>
        <v/>
      </c>
      <c r="K146">
        <f>IF(OR(E146="",H146="",I146=""),"",(H146-E146)*IF($C146="Short",-1,1)*Settings!$B$2*I146-N146)</f>
        <v/>
      </c>
      <c r="L146" s="4">
        <f>IF(OR(J146="",K146=""),"",IFERROR(K146/ABS(J146),""))</f>
        <v/>
      </c>
      <c r="M146">
        <f>IF(K146="","",IF(K146&gt;0,"Win",IF(K146&lt;0,"Loss","Breakeven")))</f>
        <v/>
      </c>
      <c r="T146" s="3" t="n"/>
      <c r="U146">
        <f>IF(OR($A146="",T146=""),"",T146-$A146)</f>
        <v/>
      </c>
    </row>
    <row r="147">
      <c r="A147" s="3" t="n"/>
      <c r="J147">
        <f>IF(OR(E147="",I147=""),"",IF(F147&lt;&gt;"",ABS(E147-F147)*Settings!$B$2*I147,IF($C147="Long",E147*Settings!$B$2*I147,IF(W147&lt;&gt;"",(W147-E147)*Settings!$B$2*I147,""))))</f>
        <v/>
      </c>
      <c r="K147">
        <f>IF(OR(E147="",H147="",I147=""),"",(H147-E147)*IF($C147="Short",-1,1)*Settings!$B$2*I147-N147)</f>
        <v/>
      </c>
      <c r="L147" s="4">
        <f>IF(OR(J147="",K147=""),"",IFERROR(K147/ABS(J147),""))</f>
        <v/>
      </c>
      <c r="M147">
        <f>IF(K147="","",IF(K147&gt;0,"Win",IF(K147&lt;0,"Loss","Breakeven")))</f>
        <v/>
      </c>
      <c r="T147" s="3" t="n"/>
      <c r="U147">
        <f>IF(OR($A147="",T147=""),"",T147-$A147)</f>
        <v/>
      </c>
    </row>
    <row r="148">
      <c r="A148" s="3" t="n"/>
      <c r="J148">
        <f>IF(OR(E148="",I148=""),"",IF(F148&lt;&gt;"",ABS(E148-F148)*Settings!$B$2*I148,IF($C148="Long",E148*Settings!$B$2*I148,IF(W148&lt;&gt;"",(W148-E148)*Settings!$B$2*I148,""))))</f>
        <v/>
      </c>
      <c r="K148">
        <f>IF(OR(E148="",H148="",I148=""),"",(H148-E148)*IF($C148="Short",-1,1)*Settings!$B$2*I148-N148)</f>
        <v/>
      </c>
      <c r="L148" s="4">
        <f>IF(OR(J148="",K148=""),"",IFERROR(K148/ABS(J148),""))</f>
        <v/>
      </c>
      <c r="M148">
        <f>IF(K148="","",IF(K148&gt;0,"Win",IF(K148&lt;0,"Loss","Breakeven")))</f>
        <v/>
      </c>
      <c r="T148" s="3" t="n"/>
      <c r="U148">
        <f>IF(OR($A148="",T148=""),"",T148-$A148)</f>
        <v/>
      </c>
    </row>
    <row r="149">
      <c r="A149" s="3" t="n"/>
      <c r="J149">
        <f>IF(OR(E149="",I149=""),"",IF(F149&lt;&gt;"",ABS(E149-F149)*Settings!$B$2*I149,IF($C149="Long",E149*Settings!$B$2*I149,IF(W149&lt;&gt;"",(W149-E149)*Settings!$B$2*I149,""))))</f>
        <v/>
      </c>
      <c r="K149">
        <f>IF(OR(E149="",H149="",I149=""),"",(H149-E149)*IF($C149="Short",-1,1)*Settings!$B$2*I149-N149)</f>
        <v/>
      </c>
      <c r="L149" s="4">
        <f>IF(OR(J149="",K149=""),"",IFERROR(K149/ABS(J149),""))</f>
        <v/>
      </c>
      <c r="M149">
        <f>IF(K149="","",IF(K149&gt;0,"Win",IF(K149&lt;0,"Loss","Breakeven")))</f>
        <v/>
      </c>
      <c r="T149" s="3" t="n"/>
      <c r="U149">
        <f>IF(OR($A149="",T149=""),"",T149-$A149)</f>
        <v/>
      </c>
    </row>
    <row r="150">
      <c r="A150" s="3" t="n"/>
      <c r="J150">
        <f>IF(OR(E150="",I150=""),"",IF(F150&lt;&gt;"",ABS(E150-F150)*Settings!$B$2*I150,IF($C150="Long",E150*Settings!$B$2*I150,IF(W150&lt;&gt;"",(W150-E150)*Settings!$B$2*I150,""))))</f>
        <v/>
      </c>
      <c r="K150">
        <f>IF(OR(E150="",H150="",I150=""),"",(H150-E150)*IF($C150="Short",-1,1)*Settings!$B$2*I150-N150)</f>
        <v/>
      </c>
      <c r="L150" s="4">
        <f>IF(OR(J150="",K150=""),"",IFERROR(K150/ABS(J150),""))</f>
        <v/>
      </c>
      <c r="M150">
        <f>IF(K150="","",IF(K150&gt;0,"Win",IF(K150&lt;0,"Loss","Breakeven")))</f>
        <v/>
      </c>
      <c r="T150" s="3" t="n"/>
      <c r="U150">
        <f>IF(OR($A150="",T150=""),"",T150-$A150)</f>
        <v/>
      </c>
    </row>
    <row r="151">
      <c r="A151" s="3" t="n"/>
      <c r="J151">
        <f>IF(OR(E151="",I151=""),"",IF(F151&lt;&gt;"",ABS(E151-F151)*Settings!$B$2*I151,IF($C151="Long",E151*Settings!$B$2*I151,IF(W151&lt;&gt;"",(W151-E151)*Settings!$B$2*I151,""))))</f>
        <v/>
      </c>
      <c r="K151">
        <f>IF(OR(E151="",H151="",I151=""),"",(H151-E151)*IF($C151="Short",-1,1)*Settings!$B$2*I151-N151)</f>
        <v/>
      </c>
      <c r="L151" s="4">
        <f>IF(OR(J151="",K151=""),"",IFERROR(K151/ABS(J151),""))</f>
        <v/>
      </c>
      <c r="M151">
        <f>IF(K151="","",IF(K151&gt;0,"Win",IF(K151&lt;0,"Loss","Breakeven")))</f>
        <v/>
      </c>
      <c r="T151" s="3" t="n"/>
      <c r="U151">
        <f>IF(OR($A151="",T151=""),"",T151-$A151)</f>
        <v/>
      </c>
    </row>
    <row r="152">
      <c r="A152" s="3" t="n"/>
      <c r="J152">
        <f>IF(OR(E152="",I152=""),"",IF(F152&lt;&gt;"",ABS(E152-F152)*Settings!$B$2*I152,IF($C152="Long",E152*Settings!$B$2*I152,IF(W152&lt;&gt;"",(W152-E152)*Settings!$B$2*I152,""))))</f>
        <v/>
      </c>
      <c r="K152">
        <f>IF(OR(E152="",H152="",I152=""),"",(H152-E152)*IF($C152="Short",-1,1)*Settings!$B$2*I152-N152)</f>
        <v/>
      </c>
      <c r="L152" s="4">
        <f>IF(OR(J152="",K152=""),"",IFERROR(K152/ABS(J152),""))</f>
        <v/>
      </c>
      <c r="M152">
        <f>IF(K152="","",IF(K152&gt;0,"Win",IF(K152&lt;0,"Loss","Breakeven")))</f>
        <v/>
      </c>
      <c r="T152" s="3" t="n"/>
      <c r="U152">
        <f>IF(OR($A152="",T152=""),"",T152-$A152)</f>
        <v/>
      </c>
    </row>
    <row r="153">
      <c r="A153" s="3" t="n"/>
      <c r="J153">
        <f>IF(OR(E153="",I153=""),"",IF(F153&lt;&gt;"",ABS(E153-F153)*Settings!$B$2*I153,IF($C153="Long",E153*Settings!$B$2*I153,IF(W153&lt;&gt;"",(W153-E153)*Settings!$B$2*I153,""))))</f>
        <v/>
      </c>
      <c r="K153">
        <f>IF(OR(E153="",H153="",I153=""),"",(H153-E153)*IF($C153="Short",-1,1)*Settings!$B$2*I153-N153)</f>
        <v/>
      </c>
      <c r="L153" s="4">
        <f>IF(OR(J153="",K153=""),"",IFERROR(K153/ABS(J153),""))</f>
        <v/>
      </c>
      <c r="M153">
        <f>IF(K153="","",IF(K153&gt;0,"Win",IF(K153&lt;0,"Loss","Breakeven")))</f>
        <v/>
      </c>
      <c r="T153" s="3" t="n"/>
      <c r="U153">
        <f>IF(OR($A153="",T153=""),"",T153-$A153)</f>
        <v/>
      </c>
    </row>
    <row r="154">
      <c r="A154" s="3" t="n"/>
      <c r="J154">
        <f>IF(OR(E154="",I154=""),"",IF(F154&lt;&gt;"",ABS(E154-F154)*Settings!$B$2*I154,IF($C154="Long",E154*Settings!$B$2*I154,IF(W154&lt;&gt;"",(W154-E154)*Settings!$B$2*I154,""))))</f>
        <v/>
      </c>
      <c r="K154">
        <f>IF(OR(E154="",H154="",I154=""),"",(H154-E154)*IF($C154="Short",-1,1)*Settings!$B$2*I154-N154)</f>
        <v/>
      </c>
      <c r="L154" s="4">
        <f>IF(OR(J154="",K154=""),"",IFERROR(K154/ABS(J154),""))</f>
        <v/>
      </c>
      <c r="M154">
        <f>IF(K154="","",IF(K154&gt;0,"Win",IF(K154&lt;0,"Loss","Breakeven")))</f>
        <v/>
      </c>
      <c r="T154" s="3" t="n"/>
      <c r="U154">
        <f>IF(OR($A154="",T154=""),"",T154-$A154)</f>
        <v/>
      </c>
    </row>
    <row r="155">
      <c r="A155" s="3" t="n"/>
      <c r="J155">
        <f>IF(OR(E155="",I155=""),"",IF(F155&lt;&gt;"",ABS(E155-F155)*Settings!$B$2*I155,IF($C155="Long",E155*Settings!$B$2*I155,IF(W155&lt;&gt;"",(W155-E155)*Settings!$B$2*I155,""))))</f>
        <v/>
      </c>
      <c r="K155">
        <f>IF(OR(E155="",H155="",I155=""),"",(H155-E155)*IF($C155="Short",-1,1)*Settings!$B$2*I155-N155)</f>
        <v/>
      </c>
      <c r="L155" s="4">
        <f>IF(OR(J155="",K155=""),"",IFERROR(K155/ABS(J155),""))</f>
        <v/>
      </c>
      <c r="M155">
        <f>IF(K155="","",IF(K155&gt;0,"Win",IF(K155&lt;0,"Loss","Breakeven")))</f>
        <v/>
      </c>
      <c r="T155" s="3" t="n"/>
      <c r="U155">
        <f>IF(OR($A155="",T155=""),"",T155-$A155)</f>
        <v/>
      </c>
    </row>
    <row r="156">
      <c r="A156" s="3" t="n"/>
      <c r="J156">
        <f>IF(OR(E156="",I156=""),"",IF(F156&lt;&gt;"",ABS(E156-F156)*Settings!$B$2*I156,IF($C156="Long",E156*Settings!$B$2*I156,IF(W156&lt;&gt;"",(W156-E156)*Settings!$B$2*I156,""))))</f>
        <v/>
      </c>
      <c r="K156">
        <f>IF(OR(E156="",H156="",I156=""),"",(H156-E156)*IF($C156="Short",-1,1)*Settings!$B$2*I156-N156)</f>
        <v/>
      </c>
      <c r="L156" s="4">
        <f>IF(OR(J156="",K156=""),"",IFERROR(K156/ABS(J156),""))</f>
        <v/>
      </c>
      <c r="M156">
        <f>IF(K156="","",IF(K156&gt;0,"Win",IF(K156&lt;0,"Loss","Breakeven")))</f>
        <v/>
      </c>
      <c r="T156" s="3" t="n"/>
      <c r="U156">
        <f>IF(OR($A156="",T156=""),"",T156-$A156)</f>
        <v/>
      </c>
    </row>
    <row r="157">
      <c r="A157" s="3" t="n"/>
      <c r="J157">
        <f>IF(OR(E157="",I157=""),"",IF(F157&lt;&gt;"",ABS(E157-F157)*Settings!$B$2*I157,IF($C157="Long",E157*Settings!$B$2*I157,IF(W157&lt;&gt;"",(W157-E157)*Settings!$B$2*I157,""))))</f>
        <v/>
      </c>
      <c r="K157">
        <f>IF(OR(E157="",H157="",I157=""),"",(H157-E157)*IF($C157="Short",-1,1)*Settings!$B$2*I157-N157)</f>
        <v/>
      </c>
      <c r="L157" s="4">
        <f>IF(OR(J157="",K157=""),"",IFERROR(K157/ABS(J157),""))</f>
        <v/>
      </c>
      <c r="M157">
        <f>IF(K157="","",IF(K157&gt;0,"Win",IF(K157&lt;0,"Loss","Breakeven")))</f>
        <v/>
      </c>
      <c r="T157" s="3" t="n"/>
      <c r="U157">
        <f>IF(OR($A157="",T157=""),"",T157-$A157)</f>
        <v/>
      </c>
    </row>
    <row r="158">
      <c r="A158" s="3" t="n"/>
      <c r="J158">
        <f>IF(OR(E158="",I158=""),"",IF(F158&lt;&gt;"",ABS(E158-F158)*Settings!$B$2*I158,IF($C158="Long",E158*Settings!$B$2*I158,IF(W158&lt;&gt;"",(W158-E158)*Settings!$B$2*I158,""))))</f>
        <v/>
      </c>
      <c r="K158">
        <f>IF(OR(E158="",H158="",I158=""),"",(H158-E158)*IF($C158="Short",-1,1)*Settings!$B$2*I158-N158)</f>
        <v/>
      </c>
      <c r="L158" s="4">
        <f>IF(OR(J158="",K158=""),"",IFERROR(K158/ABS(J158),""))</f>
        <v/>
      </c>
      <c r="M158">
        <f>IF(K158="","",IF(K158&gt;0,"Win",IF(K158&lt;0,"Loss","Breakeven")))</f>
        <v/>
      </c>
      <c r="T158" s="3" t="n"/>
      <c r="U158">
        <f>IF(OR($A158="",T158=""),"",T158-$A158)</f>
        <v/>
      </c>
    </row>
    <row r="159">
      <c r="A159" s="3" t="n"/>
      <c r="J159">
        <f>IF(OR(E159="",I159=""),"",IF(F159&lt;&gt;"",ABS(E159-F159)*Settings!$B$2*I159,IF($C159="Long",E159*Settings!$B$2*I159,IF(W159&lt;&gt;"",(W159-E159)*Settings!$B$2*I159,""))))</f>
        <v/>
      </c>
      <c r="K159">
        <f>IF(OR(E159="",H159="",I159=""),"",(H159-E159)*IF($C159="Short",-1,1)*Settings!$B$2*I159-N159)</f>
        <v/>
      </c>
      <c r="L159" s="4">
        <f>IF(OR(J159="",K159=""),"",IFERROR(K159/ABS(J159),""))</f>
        <v/>
      </c>
      <c r="M159">
        <f>IF(K159="","",IF(K159&gt;0,"Win",IF(K159&lt;0,"Loss","Breakeven")))</f>
        <v/>
      </c>
      <c r="T159" s="3" t="n"/>
      <c r="U159">
        <f>IF(OR($A159="",T159=""),"",T159-$A159)</f>
        <v/>
      </c>
    </row>
    <row r="160">
      <c r="A160" s="3" t="n"/>
      <c r="J160">
        <f>IF(OR(E160="",I160=""),"",IF(F160&lt;&gt;"",ABS(E160-F160)*Settings!$B$2*I160,IF($C160="Long",E160*Settings!$B$2*I160,IF(W160&lt;&gt;"",(W160-E160)*Settings!$B$2*I160,""))))</f>
        <v/>
      </c>
      <c r="K160">
        <f>IF(OR(E160="",H160="",I160=""),"",(H160-E160)*IF($C160="Short",-1,1)*Settings!$B$2*I160-N160)</f>
        <v/>
      </c>
      <c r="L160" s="4">
        <f>IF(OR(J160="",K160=""),"",IFERROR(K160/ABS(J160),""))</f>
        <v/>
      </c>
      <c r="M160">
        <f>IF(K160="","",IF(K160&gt;0,"Win",IF(K160&lt;0,"Loss","Breakeven")))</f>
        <v/>
      </c>
      <c r="T160" s="3" t="n"/>
      <c r="U160">
        <f>IF(OR($A160="",T160=""),"",T160-$A160)</f>
        <v/>
      </c>
    </row>
    <row r="161">
      <c r="A161" s="3" t="n"/>
      <c r="J161">
        <f>IF(OR(E161="",I161=""),"",IF(F161&lt;&gt;"",ABS(E161-F161)*Settings!$B$2*I161,IF($C161="Long",E161*Settings!$B$2*I161,IF(W161&lt;&gt;"",(W161-E161)*Settings!$B$2*I161,""))))</f>
        <v/>
      </c>
      <c r="K161">
        <f>IF(OR(E161="",H161="",I161=""),"",(H161-E161)*IF($C161="Short",-1,1)*Settings!$B$2*I161-N161)</f>
        <v/>
      </c>
      <c r="L161" s="4">
        <f>IF(OR(J161="",K161=""),"",IFERROR(K161/ABS(J161),""))</f>
        <v/>
      </c>
      <c r="M161">
        <f>IF(K161="","",IF(K161&gt;0,"Win",IF(K161&lt;0,"Loss","Breakeven")))</f>
        <v/>
      </c>
      <c r="T161" s="3" t="n"/>
      <c r="U161">
        <f>IF(OR($A161="",T161=""),"",T161-$A161)</f>
        <v/>
      </c>
    </row>
    <row r="162">
      <c r="A162" s="3" t="n"/>
      <c r="J162">
        <f>IF(OR(E162="",I162=""),"",IF(F162&lt;&gt;"",ABS(E162-F162)*Settings!$B$2*I162,IF($C162="Long",E162*Settings!$B$2*I162,IF(W162&lt;&gt;"",(W162-E162)*Settings!$B$2*I162,""))))</f>
        <v/>
      </c>
      <c r="K162">
        <f>IF(OR(E162="",H162="",I162=""),"",(H162-E162)*IF($C162="Short",-1,1)*Settings!$B$2*I162-N162)</f>
        <v/>
      </c>
      <c r="L162" s="4">
        <f>IF(OR(J162="",K162=""),"",IFERROR(K162/ABS(J162),""))</f>
        <v/>
      </c>
      <c r="M162">
        <f>IF(K162="","",IF(K162&gt;0,"Win",IF(K162&lt;0,"Loss","Breakeven")))</f>
        <v/>
      </c>
      <c r="T162" s="3" t="n"/>
      <c r="U162">
        <f>IF(OR($A162="",T162=""),"",T162-$A162)</f>
        <v/>
      </c>
    </row>
    <row r="163">
      <c r="A163" s="3" t="n"/>
      <c r="J163">
        <f>IF(OR(E163="",I163=""),"",IF(F163&lt;&gt;"",ABS(E163-F163)*Settings!$B$2*I163,IF($C163="Long",E163*Settings!$B$2*I163,IF(W163&lt;&gt;"",(W163-E163)*Settings!$B$2*I163,""))))</f>
        <v/>
      </c>
      <c r="K163">
        <f>IF(OR(E163="",H163="",I163=""),"",(H163-E163)*IF($C163="Short",-1,1)*Settings!$B$2*I163-N163)</f>
        <v/>
      </c>
      <c r="L163" s="4">
        <f>IF(OR(J163="",K163=""),"",IFERROR(K163/ABS(J163),""))</f>
        <v/>
      </c>
      <c r="M163">
        <f>IF(K163="","",IF(K163&gt;0,"Win",IF(K163&lt;0,"Loss","Breakeven")))</f>
        <v/>
      </c>
      <c r="T163" s="3" t="n"/>
      <c r="U163">
        <f>IF(OR($A163="",T163=""),"",T163-$A163)</f>
        <v/>
      </c>
    </row>
    <row r="164">
      <c r="A164" s="3" t="n"/>
      <c r="J164">
        <f>IF(OR(E164="",I164=""),"",IF(F164&lt;&gt;"",ABS(E164-F164)*Settings!$B$2*I164,IF($C164="Long",E164*Settings!$B$2*I164,IF(W164&lt;&gt;"",(W164-E164)*Settings!$B$2*I164,""))))</f>
        <v/>
      </c>
      <c r="K164">
        <f>IF(OR(E164="",H164="",I164=""),"",(H164-E164)*IF($C164="Short",-1,1)*Settings!$B$2*I164-N164)</f>
        <v/>
      </c>
      <c r="L164" s="4">
        <f>IF(OR(J164="",K164=""),"",IFERROR(K164/ABS(J164),""))</f>
        <v/>
      </c>
      <c r="M164">
        <f>IF(K164="","",IF(K164&gt;0,"Win",IF(K164&lt;0,"Loss","Breakeven")))</f>
        <v/>
      </c>
      <c r="T164" s="3" t="n"/>
      <c r="U164">
        <f>IF(OR($A164="",T164=""),"",T164-$A164)</f>
        <v/>
      </c>
    </row>
    <row r="165">
      <c r="A165" s="3" t="n"/>
      <c r="J165">
        <f>IF(OR(E165="",I165=""),"",IF(F165&lt;&gt;"",ABS(E165-F165)*Settings!$B$2*I165,IF($C165="Long",E165*Settings!$B$2*I165,IF(W165&lt;&gt;"",(W165-E165)*Settings!$B$2*I165,""))))</f>
        <v/>
      </c>
      <c r="K165">
        <f>IF(OR(E165="",H165="",I165=""),"",(H165-E165)*IF($C165="Short",-1,1)*Settings!$B$2*I165-N165)</f>
        <v/>
      </c>
      <c r="L165" s="4">
        <f>IF(OR(J165="",K165=""),"",IFERROR(K165/ABS(J165),""))</f>
        <v/>
      </c>
      <c r="M165">
        <f>IF(K165="","",IF(K165&gt;0,"Win",IF(K165&lt;0,"Loss","Breakeven")))</f>
        <v/>
      </c>
      <c r="T165" s="3" t="n"/>
      <c r="U165">
        <f>IF(OR($A165="",T165=""),"",T165-$A165)</f>
        <v/>
      </c>
    </row>
    <row r="166">
      <c r="A166" s="3" t="n"/>
      <c r="J166">
        <f>IF(OR(E166="",I166=""),"",IF(F166&lt;&gt;"",ABS(E166-F166)*Settings!$B$2*I166,IF($C166="Long",E166*Settings!$B$2*I166,IF(W166&lt;&gt;"",(W166-E166)*Settings!$B$2*I166,""))))</f>
        <v/>
      </c>
      <c r="K166">
        <f>IF(OR(E166="",H166="",I166=""),"",(H166-E166)*IF($C166="Short",-1,1)*Settings!$B$2*I166-N166)</f>
        <v/>
      </c>
      <c r="L166" s="4">
        <f>IF(OR(J166="",K166=""),"",IFERROR(K166/ABS(J166),""))</f>
        <v/>
      </c>
      <c r="M166">
        <f>IF(K166="","",IF(K166&gt;0,"Win",IF(K166&lt;0,"Loss","Breakeven")))</f>
        <v/>
      </c>
      <c r="T166" s="3" t="n"/>
      <c r="U166">
        <f>IF(OR($A166="",T166=""),"",T166-$A166)</f>
        <v/>
      </c>
    </row>
    <row r="167">
      <c r="A167" s="3" t="n"/>
      <c r="J167">
        <f>IF(OR(E167="",I167=""),"",IF(F167&lt;&gt;"",ABS(E167-F167)*Settings!$B$2*I167,IF($C167="Long",E167*Settings!$B$2*I167,IF(W167&lt;&gt;"",(W167-E167)*Settings!$B$2*I167,""))))</f>
        <v/>
      </c>
      <c r="K167">
        <f>IF(OR(E167="",H167="",I167=""),"",(H167-E167)*IF($C167="Short",-1,1)*Settings!$B$2*I167-N167)</f>
        <v/>
      </c>
      <c r="L167" s="4">
        <f>IF(OR(J167="",K167=""),"",IFERROR(K167/ABS(J167),""))</f>
        <v/>
      </c>
      <c r="M167">
        <f>IF(K167="","",IF(K167&gt;0,"Win",IF(K167&lt;0,"Loss","Breakeven")))</f>
        <v/>
      </c>
      <c r="T167" s="3" t="n"/>
      <c r="U167">
        <f>IF(OR($A167="",T167=""),"",T167-$A167)</f>
        <v/>
      </c>
    </row>
    <row r="168">
      <c r="A168" s="3" t="n"/>
      <c r="J168">
        <f>IF(OR(E168="",I168=""),"",IF(F168&lt;&gt;"",ABS(E168-F168)*Settings!$B$2*I168,IF($C168="Long",E168*Settings!$B$2*I168,IF(W168&lt;&gt;"",(W168-E168)*Settings!$B$2*I168,""))))</f>
        <v/>
      </c>
      <c r="K168">
        <f>IF(OR(E168="",H168="",I168=""),"",(H168-E168)*IF($C168="Short",-1,1)*Settings!$B$2*I168-N168)</f>
        <v/>
      </c>
      <c r="L168" s="4">
        <f>IF(OR(J168="",K168=""),"",IFERROR(K168/ABS(J168),""))</f>
        <v/>
      </c>
      <c r="M168">
        <f>IF(K168="","",IF(K168&gt;0,"Win",IF(K168&lt;0,"Loss","Breakeven")))</f>
        <v/>
      </c>
      <c r="T168" s="3" t="n"/>
      <c r="U168">
        <f>IF(OR($A168="",T168=""),"",T168-$A168)</f>
        <v/>
      </c>
    </row>
    <row r="169">
      <c r="A169" s="3" t="n"/>
      <c r="J169">
        <f>IF(OR(E169="",I169=""),"",IF(F169&lt;&gt;"",ABS(E169-F169)*Settings!$B$2*I169,IF($C169="Long",E169*Settings!$B$2*I169,IF(W169&lt;&gt;"",(W169-E169)*Settings!$B$2*I169,""))))</f>
        <v/>
      </c>
      <c r="K169">
        <f>IF(OR(E169="",H169="",I169=""),"",(H169-E169)*IF($C169="Short",-1,1)*Settings!$B$2*I169-N169)</f>
        <v/>
      </c>
      <c r="L169" s="4">
        <f>IF(OR(J169="",K169=""),"",IFERROR(K169/ABS(J169),""))</f>
        <v/>
      </c>
      <c r="M169">
        <f>IF(K169="","",IF(K169&gt;0,"Win",IF(K169&lt;0,"Loss","Breakeven")))</f>
        <v/>
      </c>
      <c r="T169" s="3" t="n"/>
      <c r="U169">
        <f>IF(OR($A169="",T169=""),"",T169-$A169)</f>
        <v/>
      </c>
    </row>
    <row r="170">
      <c r="A170" s="3" t="n"/>
      <c r="J170">
        <f>IF(OR(E170="",I170=""),"",IF(F170&lt;&gt;"",ABS(E170-F170)*Settings!$B$2*I170,IF($C170="Long",E170*Settings!$B$2*I170,IF(W170&lt;&gt;"",(W170-E170)*Settings!$B$2*I170,""))))</f>
        <v/>
      </c>
      <c r="K170">
        <f>IF(OR(E170="",H170="",I170=""),"",(H170-E170)*IF($C170="Short",-1,1)*Settings!$B$2*I170-N170)</f>
        <v/>
      </c>
      <c r="L170" s="4">
        <f>IF(OR(J170="",K170=""),"",IFERROR(K170/ABS(J170),""))</f>
        <v/>
      </c>
      <c r="M170">
        <f>IF(K170="","",IF(K170&gt;0,"Win",IF(K170&lt;0,"Loss","Breakeven")))</f>
        <v/>
      </c>
      <c r="T170" s="3" t="n"/>
      <c r="U170">
        <f>IF(OR($A170="",T170=""),"",T170-$A170)</f>
        <v/>
      </c>
    </row>
    <row r="171">
      <c r="A171" s="3" t="n"/>
      <c r="J171">
        <f>IF(OR(E171="",I171=""),"",IF(F171&lt;&gt;"",ABS(E171-F171)*Settings!$B$2*I171,IF($C171="Long",E171*Settings!$B$2*I171,IF(W171&lt;&gt;"",(W171-E171)*Settings!$B$2*I171,""))))</f>
        <v/>
      </c>
      <c r="K171">
        <f>IF(OR(E171="",H171="",I171=""),"",(H171-E171)*IF($C171="Short",-1,1)*Settings!$B$2*I171-N171)</f>
        <v/>
      </c>
      <c r="L171" s="4">
        <f>IF(OR(J171="",K171=""),"",IFERROR(K171/ABS(J171),""))</f>
        <v/>
      </c>
      <c r="M171">
        <f>IF(K171="","",IF(K171&gt;0,"Win",IF(K171&lt;0,"Loss","Breakeven")))</f>
        <v/>
      </c>
      <c r="T171" s="3" t="n"/>
      <c r="U171">
        <f>IF(OR($A171="",T171=""),"",T171-$A171)</f>
        <v/>
      </c>
    </row>
    <row r="172">
      <c r="A172" s="3" t="n"/>
      <c r="J172">
        <f>IF(OR(E172="",I172=""),"",IF(F172&lt;&gt;"",ABS(E172-F172)*Settings!$B$2*I172,IF($C172="Long",E172*Settings!$B$2*I172,IF(W172&lt;&gt;"",(W172-E172)*Settings!$B$2*I172,""))))</f>
        <v/>
      </c>
      <c r="K172">
        <f>IF(OR(E172="",H172="",I172=""),"",(H172-E172)*IF($C172="Short",-1,1)*Settings!$B$2*I172-N172)</f>
        <v/>
      </c>
      <c r="L172" s="4">
        <f>IF(OR(J172="",K172=""),"",IFERROR(K172/ABS(J172),""))</f>
        <v/>
      </c>
      <c r="M172">
        <f>IF(K172="","",IF(K172&gt;0,"Win",IF(K172&lt;0,"Loss","Breakeven")))</f>
        <v/>
      </c>
      <c r="T172" s="3" t="n"/>
      <c r="U172">
        <f>IF(OR($A172="",T172=""),"",T172-$A172)</f>
        <v/>
      </c>
    </row>
    <row r="173">
      <c r="A173" s="3" t="n"/>
      <c r="J173">
        <f>IF(OR(E173="",I173=""),"",IF(F173&lt;&gt;"",ABS(E173-F173)*Settings!$B$2*I173,IF($C173="Long",E173*Settings!$B$2*I173,IF(W173&lt;&gt;"",(W173-E173)*Settings!$B$2*I173,""))))</f>
        <v/>
      </c>
      <c r="K173">
        <f>IF(OR(E173="",H173="",I173=""),"",(H173-E173)*IF($C173="Short",-1,1)*Settings!$B$2*I173-N173)</f>
        <v/>
      </c>
      <c r="L173" s="4">
        <f>IF(OR(J173="",K173=""),"",IFERROR(K173/ABS(J173),""))</f>
        <v/>
      </c>
      <c r="M173">
        <f>IF(K173="","",IF(K173&gt;0,"Win",IF(K173&lt;0,"Loss","Breakeven")))</f>
        <v/>
      </c>
      <c r="T173" s="3" t="n"/>
      <c r="U173">
        <f>IF(OR($A173="",T173=""),"",T173-$A173)</f>
        <v/>
      </c>
    </row>
    <row r="174">
      <c r="A174" s="3" t="n"/>
      <c r="J174">
        <f>IF(OR(E174="",I174=""),"",IF(F174&lt;&gt;"",ABS(E174-F174)*Settings!$B$2*I174,IF($C174="Long",E174*Settings!$B$2*I174,IF(W174&lt;&gt;"",(W174-E174)*Settings!$B$2*I174,""))))</f>
        <v/>
      </c>
      <c r="K174">
        <f>IF(OR(E174="",H174="",I174=""),"",(H174-E174)*IF($C174="Short",-1,1)*Settings!$B$2*I174-N174)</f>
        <v/>
      </c>
      <c r="L174" s="4">
        <f>IF(OR(J174="",K174=""),"",IFERROR(K174/ABS(J174),""))</f>
        <v/>
      </c>
      <c r="M174">
        <f>IF(K174="","",IF(K174&gt;0,"Win",IF(K174&lt;0,"Loss","Breakeven")))</f>
        <v/>
      </c>
      <c r="T174" s="3" t="n"/>
      <c r="U174">
        <f>IF(OR($A174="",T174=""),"",T174-$A174)</f>
        <v/>
      </c>
    </row>
    <row r="175">
      <c r="A175" s="3" t="n"/>
      <c r="J175">
        <f>IF(OR(E175="",I175=""),"",IF(F175&lt;&gt;"",ABS(E175-F175)*Settings!$B$2*I175,IF($C175="Long",E175*Settings!$B$2*I175,IF(W175&lt;&gt;"",(W175-E175)*Settings!$B$2*I175,""))))</f>
        <v/>
      </c>
      <c r="K175">
        <f>IF(OR(E175="",H175="",I175=""),"",(H175-E175)*IF($C175="Short",-1,1)*Settings!$B$2*I175-N175)</f>
        <v/>
      </c>
      <c r="L175" s="4">
        <f>IF(OR(J175="",K175=""),"",IFERROR(K175/ABS(J175),""))</f>
        <v/>
      </c>
      <c r="M175">
        <f>IF(K175="","",IF(K175&gt;0,"Win",IF(K175&lt;0,"Loss","Breakeven")))</f>
        <v/>
      </c>
      <c r="T175" s="3" t="n"/>
      <c r="U175">
        <f>IF(OR($A175="",T175=""),"",T175-$A175)</f>
        <v/>
      </c>
    </row>
    <row r="176">
      <c r="A176" s="3" t="n"/>
      <c r="J176">
        <f>IF(OR(E176="",I176=""),"",IF(F176&lt;&gt;"",ABS(E176-F176)*Settings!$B$2*I176,IF($C176="Long",E176*Settings!$B$2*I176,IF(W176&lt;&gt;"",(W176-E176)*Settings!$B$2*I176,""))))</f>
        <v/>
      </c>
      <c r="K176">
        <f>IF(OR(E176="",H176="",I176=""),"",(H176-E176)*IF($C176="Short",-1,1)*Settings!$B$2*I176-N176)</f>
        <v/>
      </c>
      <c r="L176" s="4">
        <f>IF(OR(J176="",K176=""),"",IFERROR(K176/ABS(J176),""))</f>
        <v/>
      </c>
      <c r="M176">
        <f>IF(K176="","",IF(K176&gt;0,"Win",IF(K176&lt;0,"Loss","Breakeven")))</f>
        <v/>
      </c>
      <c r="T176" s="3" t="n"/>
      <c r="U176">
        <f>IF(OR($A176="",T176=""),"",T176-$A176)</f>
        <v/>
      </c>
    </row>
    <row r="177">
      <c r="A177" s="3" t="n"/>
      <c r="J177">
        <f>IF(OR(E177="",I177=""),"",IF(F177&lt;&gt;"",ABS(E177-F177)*Settings!$B$2*I177,IF($C177="Long",E177*Settings!$B$2*I177,IF(W177&lt;&gt;"",(W177-E177)*Settings!$B$2*I177,""))))</f>
        <v/>
      </c>
      <c r="K177">
        <f>IF(OR(E177="",H177="",I177=""),"",(H177-E177)*IF($C177="Short",-1,1)*Settings!$B$2*I177-N177)</f>
        <v/>
      </c>
      <c r="L177" s="4">
        <f>IF(OR(J177="",K177=""),"",IFERROR(K177/ABS(J177),""))</f>
        <v/>
      </c>
      <c r="M177">
        <f>IF(K177="","",IF(K177&gt;0,"Win",IF(K177&lt;0,"Loss","Breakeven")))</f>
        <v/>
      </c>
      <c r="T177" s="3" t="n"/>
      <c r="U177">
        <f>IF(OR($A177="",T177=""),"",T177-$A177)</f>
        <v/>
      </c>
    </row>
    <row r="178">
      <c r="A178" s="3" t="n"/>
      <c r="J178">
        <f>IF(OR(E178="",I178=""),"",IF(F178&lt;&gt;"",ABS(E178-F178)*Settings!$B$2*I178,IF($C178="Long",E178*Settings!$B$2*I178,IF(W178&lt;&gt;"",(W178-E178)*Settings!$B$2*I178,""))))</f>
        <v/>
      </c>
      <c r="K178">
        <f>IF(OR(E178="",H178="",I178=""),"",(H178-E178)*IF($C178="Short",-1,1)*Settings!$B$2*I178-N178)</f>
        <v/>
      </c>
      <c r="L178" s="4">
        <f>IF(OR(J178="",K178=""),"",IFERROR(K178/ABS(J178),""))</f>
        <v/>
      </c>
      <c r="M178">
        <f>IF(K178="","",IF(K178&gt;0,"Win",IF(K178&lt;0,"Loss","Breakeven")))</f>
        <v/>
      </c>
      <c r="T178" s="3" t="n"/>
      <c r="U178">
        <f>IF(OR($A178="",T178=""),"",T178-$A178)</f>
        <v/>
      </c>
    </row>
    <row r="179">
      <c r="A179" s="3" t="n"/>
      <c r="J179">
        <f>IF(OR(E179="",I179=""),"",IF(F179&lt;&gt;"",ABS(E179-F179)*Settings!$B$2*I179,IF($C179="Long",E179*Settings!$B$2*I179,IF(W179&lt;&gt;"",(W179-E179)*Settings!$B$2*I179,""))))</f>
        <v/>
      </c>
      <c r="K179">
        <f>IF(OR(E179="",H179="",I179=""),"",(H179-E179)*IF($C179="Short",-1,1)*Settings!$B$2*I179-N179)</f>
        <v/>
      </c>
      <c r="L179" s="4">
        <f>IF(OR(J179="",K179=""),"",IFERROR(K179/ABS(J179),""))</f>
        <v/>
      </c>
      <c r="M179">
        <f>IF(K179="","",IF(K179&gt;0,"Win",IF(K179&lt;0,"Loss","Breakeven")))</f>
        <v/>
      </c>
      <c r="T179" s="3" t="n"/>
      <c r="U179">
        <f>IF(OR($A179="",T179=""),"",T179-$A179)</f>
        <v/>
      </c>
    </row>
    <row r="180">
      <c r="A180" s="3" t="n"/>
      <c r="J180">
        <f>IF(OR(E180="",I180=""),"",IF(F180&lt;&gt;"",ABS(E180-F180)*Settings!$B$2*I180,IF($C180="Long",E180*Settings!$B$2*I180,IF(W180&lt;&gt;"",(W180-E180)*Settings!$B$2*I180,""))))</f>
        <v/>
      </c>
      <c r="K180">
        <f>IF(OR(E180="",H180="",I180=""),"",(H180-E180)*IF($C180="Short",-1,1)*Settings!$B$2*I180-N180)</f>
        <v/>
      </c>
      <c r="L180" s="4">
        <f>IF(OR(J180="",K180=""),"",IFERROR(K180/ABS(J180),""))</f>
        <v/>
      </c>
      <c r="M180">
        <f>IF(K180="","",IF(K180&gt;0,"Win",IF(K180&lt;0,"Loss","Breakeven")))</f>
        <v/>
      </c>
      <c r="T180" s="3" t="n"/>
      <c r="U180">
        <f>IF(OR($A180="",T180=""),"",T180-$A180)</f>
        <v/>
      </c>
    </row>
    <row r="181">
      <c r="A181" s="3" t="n"/>
      <c r="J181">
        <f>IF(OR(E181="",I181=""),"",IF(F181&lt;&gt;"",ABS(E181-F181)*Settings!$B$2*I181,IF($C181="Long",E181*Settings!$B$2*I181,IF(W181&lt;&gt;"",(W181-E181)*Settings!$B$2*I181,""))))</f>
        <v/>
      </c>
      <c r="K181">
        <f>IF(OR(E181="",H181="",I181=""),"",(H181-E181)*IF($C181="Short",-1,1)*Settings!$B$2*I181-N181)</f>
        <v/>
      </c>
      <c r="L181" s="4">
        <f>IF(OR(J181="",K181=""),"",IFERROR(K181/ABS(J181),""))</f>
        <v/>
      </c>
      <c r="M181">
        <f>IF(K181="","",IF(K181&gt;0,"Win",IF(K181&lt;0,"Loss","Breakeven")))</f>
        <v/>
      </c>
      <c r="T181" s="3" t="n"/>
      <c r="U181">
        <f>IF(OR($A181="",T181=""),"",T181-$A181)</f>
        <v/>
      </c>
    </row>
    <row r="182">
      <c r="A182" s="3" t="n"/>
      <c r="J182">
        <f>IF(OR(E182="",I182=""),"",IF(F182&lt;&gt;"",ABS(E182-F182)*Settings!$B$2*I182,IF($C182="Long",E182*Settings!$B$2*I182,IF(W182&lt;&gt;"",(W182-E182)*Settings!$B$2*I182,""))))</f>
        <v/>
      </c>
      <c r="K182">
        <f>IF(OR(E182="",H182="",I182=""),"",(H182-E182)*IF($C182="Short",-1,1)*Settings!$B$2*I182-N182)</f>
        <v/>
      </c>
      <c r="L182" s="4">
        <f>IF(OR(J182="",K182=""),"",IFERROR(K182/ABS(J182),""))</f>
        <v/>
      </c>
      <c r="M182">
        <f>IF(K182="","",IF(K182&gt;0,"Win",IF(K182&lt;0,"Loss","Breakeven")))</f>
        <v/>
      </c>
      <c r="T182" s="3" t="n"/>
      <c r="U182">
        <f>IF(OR($A182="",T182=""),"",T182-$A182)</f>
        <v/>
      </c>
    </row>
    <row r="183">
      <c r="A183" s="3" t="n"/>
      <c r="J183">
        <f>IF(OR(E183="",I183=""),"",IF(F183&lt;&gt;"",ABS(E183-F183)*Settings!$B$2*I183,IF($C183="Long",E183*Settings!$B$2*I183,IF(W183&lt;&gt;"",(W183-E183)*Settings!$B$2*I183,""))))</f>
        <v/>
      </c>
      <c r="K183">
        <f>IF(OR(E183="",H183="",I183=""),"",(H183-E183)*IF($C183="Short",-1,1)*Settings!$B$2*I183-N183)</f>
        <v/>
      </c>
      <c r="L183" s="4">
        <f>IF(OR(J183="",K183=""),"",IFERROR(K183/ABS(J183),""))</f>
        <v/>
      </c>
      <c r="M183">
        <f>IF(K183="","",IF(K183&gt;0,"Win",IF(K183&lt;0,"Loss","Breakeven")))</f>
        <v/>
      </c>
      <c r="T183" s="3" t="n"/>
      <c r="U183">
        <f>IF(OR($A183="",T183=""),"",T183-$A183)</f>
        <v/>
      </c>
    </row>
    <row r="184">
      <c r="A184" s="3" t="n"/>
      <c r="J184">
        <f>IF(OR(E184="",I184=""),"",IF(F184&lt;&gt;"",ABS(E184-F184)*Settings!$B$2*I184,IF($C184="Long",E184*Settings!$B$2*I184,IF(W184&lt;&gt;"",(W184-E184)*Settings!$B$2*I184,""))))</f>
        <v/>
      </c>
      <c r="K184">
        <f>IF(OR(E184="",H184="",I184=""),"",(H184-E184)*IF($C184="Short",-1,1)*Settings!$B$2*I184-N184)</f>
        <v/>
      </c>
      <c r="L184" s="4">
        <f>IF(OR(J184="",K184=""),"",IFERROR(K184/ABS(J184),""))</f>
        <v/>
      </c>
      <c r="M184">
        <f>IF(K184="","",IF(K184&gt;0,"Win",IF(K184&lt;0,"Loss","Breakeven")))</f>
        <v/>
      </c>
      <c r="T184" s="3" t="n"/>
      <c r="U184">
        <f>IF(OR($A184="",T184=""),"",T184-$A184)</f>
        <v/>
      </c>
    </row>
    <row r="185">
      <c r="A185" s="3" t="n"/>
      <c r="J185">
        <f>IF(OR(E185="",I185=""),"",IF(F185&lt;&gt;"",ABS(E185-F185)*Settings!$B$2*I185,IF($C185="Long",E185*Settings!$B$2*I185,IF(W185&lt;&gt;"",(W185-E185)*Settings!$B$2*I185,""))))</f>
        <v/>
      </c>
      <c r="K185">
        <f>IF(OR(E185="",H185="",I185=""),"",(H185-E185)*IF($C185="Short",-1,1)*Settings!$B$2*I185-N185)</f>
        <v/>
      </c>
      <c r="L185" s="4">
        <f>IF(OR(J185="",K185=""),"",IFERROR(K185/ABS(J185),""))</f>
        <v/>
      </c>
      <c r="M185">
        <f>IF(K185="","",IF(K185&gt;0,"Win",IF(K185&lt;0,"Loss","Breakeven")))</f>
        <v/>
      </c>
      <c r="T185" s="3" t="n"/>
      <c r="U185">
        <f>IF(OR($A185="",T185=""),"",T185-$A185)</f>
        <v/>
      </c>
    </row>
    <row r="186">
      <c r="A186" s="3" t="n"/>
      <c r="J186">
        <f>IF(OR(E186="",I186=""),"",IF(F186&lt;&gt;"",ABS(E186-F186)*Settings!$B$2*I186,IF($C186="Long",E186*Settings!$B$2*I186,IF(W186&lt;&gt;"",(W186-E186)*Settings!$B$2*I186,""))))</f>
        <v/>
      </c>
      <c r="K186">
        <f>IF(OR(E186="",H186="",I186=""),"",(H186-E186)*IF($C186="Short",-1,1)*Settings!$B$2*I186-N186)</f>
        <v/>
      </c>
      <c r="L186" s="4">
        <f>IF(OR(J186="",K186=""),"",IFERROR(K186/ABS(J186),""))</f>
        <v/>
      </c>
      <c r="M186">
        <f>IF(K186="","",IF(K186&gt;0,"Win",IF(K186&lt;0,"Loss","Breakeven")))</f>
        <v/>
      </c>
      <c r="T186" s="3" t="n"/>
      <c r="U186">
        <f>IF(OR($A186="",T186=""),"",T186-$A186)</f>
        <v/>
      </c>
    </row>
    <row r="187">
      <c r="A187" s="3" t="n"/>
      <c r="J187">
        <f>IF(OR(E187="",I187=""),"",IF(F187&lt;&gt;"",ABS(E187-F187)*Settings!$B$2*I187,IF($C187="Long",E187*Settings!$B$2*I187,IF(W187&lt;&gt;"",(W187-E187)*Settings!$B$2*I187,""))))</f>
        <v/>
      </c>
      <c r="K187">
        <f>IF(OR(E187="",H187="",I187=""),"",(H187-E187)*IF($C187="Short",-1,1)*Settings!$B$2*I187-N187)</f>
        <v/>
      </c>
      <c r="L187" s="4">
        <f>IF(OR(J187="",K187=""),"",IFERROR(K187/ABS(J187),""))</f>
        <v/>
      </c>
      <c r="M187">
        <f>IF(K187="","",IF(K187&gt;0,"Win",IF(K187&lt;0,"Loss","Breakeven")))</f>
        <v/>
      </c>
      <c r="T187" s="3" t="n"/>
      <c r="U187">
        <f>IF(OR($A187="",T187=""),"",T187-$A187)</f>
        <v/>
      </c>
    </row>
    <row r="188">
      <c r="A188" s="3" t="n"/>
      <c r="J188">
        <f>IF(OR(E188="",I188=""),"",IF(F188&lt;&gt;"",ABS(E188-F188)*Settings!$B$2*I188,IF($C188="Long",E188*Settings!$B$2*I188,IF(W188&lt;&gt;"",(W188-E188)*Settings!$B$2*I188,""))))</f>
        <v/>
      </c>
      <c r="K188">
        <f>IF(OR(E188="",H188="",I188=""),"",(H188-E188)*IF($C188="Short",-1,1)*Settings!$B$2*I188-N188)</f>
        <v/>
      </c>
      <c r="L188" s="4">
        <f>IF(OR(J188="",K188=""),"",IFERROR(K188/ABS(J188),""))</f>
        <v/>
      </c>
      <c r="M188">
        <f>IF(K188="","",IF(K188&gt;0,"Win",IF(K188&lt;0,"Loss","Breakeven")))</f>
        <v/>
      </c>
      <c r="T188" s="3" t="n"/>
      <c r="U188">
        <f>IF(OR($A188="",T188=""),"",T188-$A188)</f>
        <v/>
      </c>
    </row>
    <row r="189">
      <c r="A189" s="3" t="n"/>
      <c r="J189">
        <f>IF(OR(E189="",I189=""),"",IF(F189&lt;&gt;"",ABS(E189-F189)*Settings!$B$2*I189,IF($C189="Long",E189*Settings!$B$2*I189,IF(W189&lt;&gt;"",(W189-E189)*Settings!$B$2*I189,""))))</f>
        <v/>
      </c>
      <c r="K189">
        <f>IF(OR(E189="",H189="",I189=""),"",(H189-E189)*IF($C189="Short",-1,1)*Settings!$B$2*I189-N189)</f>
        <v/>
      </c>
      <c r="L189" s="4">
        <f>IF(OR(J189="",K189=""),"",IFERROR(K189/ABS(J189),""))</f>
        <v/>
      </c>
      <c r="M189">
        <f>IF(K189="","",IF(K189&gt;0,"Win",IF(K189&lt;0,"Loss","Breakeven")))</f>
        <v/>
      </c>
      <c r="T189" s="3" t="n"/>
      <c r="U189">
        <f>IF(OR($A189="",T189=""),"",T189-$A189)</f>
        <v/>
      </c>
    </row>
    <row r="190">
      <c r="A190" s="3" t="n"/>
      <c r="J190">
        <f>IF(OR(E190="",I190=""),"",IF(F190&lt;&gt;"",ABS(E190-F190)*Settings!$B$2*I190,IF($C190="Long",E190*Settings!$B$2*I190,IF(W190&lt;&gt;"",(W190-E190)*Settings!$B$2*I190,""))))</f>
        <v/>
      </c>
      <c r="K190">
        <f>IF(OR(E190="",H190="",I190=""),"",(H190-E190)*IF($C190="Short",-1,1)*Settings!$B$2*I190-N190)</f>
        <v/>
      </c>
      <c r="L190" s="4">
        <f>IF(OR(J190="",K190=""),"",IFERROR(K190/ABS(J190),""))</f>
        <v/>
      </c>
      <c r="M190">
        <f>IF(K190="","",IF(K190&gt;0,"Win",IF(K190&lt;0,"Loss","Breakeven")))</f>
        <v/>
      </c>
      <c r="T190" s="3" t="n"/>
      <c r="U190">
        <f>IF(OR($A190="",T190=""),"",T190-$A190)</f>
        <v/>
      </c>
    </row>
    <row r="191">
      <c r="A191" s="3" t="n"/>
      <c r="J191">
        <f>IF(OR(E191="",I191=""),"",IF(F191&lt;&gt;"",ABS(E191-F191)*Settings!$B$2*I191,IF($C191="Long",E191*Settings!$B$2*I191,IF(W191&lt;&gt;"",(W191-E191)*Settings!$B$2*I191,""))))</f>
        <v/>
      </c>
      <c r="K191">
        <f>IF(OR(E191="",H191="",I191=""),"",(H191-E191)*IF($C191="Short",-1,1)*Settings!$B$2*I191-N191)</f>
        <v/>
      </c>
      <c r="L191" s="4">
        <f>IF(OR(J191="",K191=""),"",IFERROR(K191/ABS(J191),""))</f>
        <v/>
      </c>
      <c r="M191">
        <f>IF(K191="","",IF(K191&gt;0,"Win",IF(K191&lt;0,"Loss","Breakeven")))</f>
        <v/>
      </c>
      <c r="T191" s="3" t="n"/>
      <c r="U191">
        <f>IF(OR($A191="",T191=""),"",T191-$A191)</f>
        <v/>
      </c>
    </row>
    <row r="192">
      <c r="A192" s="3" t="n"/>
      <c r="J192">
        <f>IF(OR(E192="",I192=""),"",IF(F192&lt;&gt;"",ABS(E192-F192)*Settings!$B$2*I192,IF($C192="Long",E192*Settings!$B$2*I192,IF(W192&lt;&gt;"",(W192-E192)*Settings!$B$2*I192,""))))</f>
        <v/>
      </c>
      <c r="K192">
        <f>IF(OR(E192="",H192="",I192=""),"",(H192-E192)*IF($C192="Short",-1,1)*Settings!$B$2*I192-N192)</f>
        <v/>
      </c>
      <c r="L192" s="4">
        <f>IF(OR(J192="",K192=""),"",IFERROR(K192/ABS(J192),""))</f>
        <v/>
      </c>
      <c r="M192">
        <f>IF(K192="","",IF(K192&gt;0,"Win",IF(K192&lt;0,"Loss","Breakeven")))</f>
        <v/>
      </c>
      <c r="T192" s="3" t="n"/>
      <c r="U192">
        <f>IF(OR($A192="",T192=""),"",T192-$A192)</f>
        <v/>
      </c>
    </row>
    <row r="193">
      <c r="A193" s="3" t="n"/>
      <c r="J193">
        <f>IF(OR(E193="",I193=""),"",IF(F193&lt;&gt;"",ABS(E193-F193)*Settings!$B$2*I193,IF($C193="Long",E193*Settings!$B$2*I193,IF(W193&lt;&gt;"",(W193-E193)*Settings!$B$2*I193,""))))</f>
        <v/>
      </c>
      <c r="K193">
        <f>IF(OR(E193="",H193="",I193=""),"",(H193-E193)*IF($C193="Short",-1,1)*Settings!$B$2*I193-N193)</f>
        <v/>
      </c>
      <c r="L193" s="4">
        <f>IF(OR(J193="",K193=""),"",IFERROR(K193/ABS(J193),""))</f>
        <v/>
      </c>
      <c r="M193">
        <f>IF(K193="","",IF(K193&gt;0,"Win",IF(K193&lt;0,"Loss","Breakeven")))</f>
        <v/>
      </c>
      <c r="T193" s="3" t="n"/>
      <c r="U193">
        <f>IF(OR($A193="",T193=""),"",T193-$A193)</f>
        <v/>
      </c>
    </row>
    <row r="194">
      <c r="A194" s="3" t="n"/>
      <c r="J194">
        <f>IF(OR(E194="",I194=""),"",IF(F194&lt;&gt;"",ABS(E194-F194)*Settings!$B$2*I194,IF($C194="Long",E194*Settings!$B$2*I194,IF(W194&lt;&gt;"",(W194-E194)*Settings!$B$2*I194,""))))</f>
        <v/>
      </c>
      <c r="K194">
        <f>IF(OR(E194="",H194="",I194=""),"",(H194-E194)*IF($C194="Short",-1,1)*Settings!$B$2*I194-N194)</f>
        <v/>
      </c>
      <c r="L194" s="4">
        <f>IF(OR(J194="",K194=""),"",IFERROR(K194/ABS(J194),""))</f>
        <v/>
      </c>
      <c r="M194">
        <f>IF(K194="","",IF(K194&gt;0,"Win",IF(K194&lt;0,"Loss","Breakeven")))</f>
        <v/>
      </c>
      <c r="T194" s="3" t="n"/>
      <c r="U194">
        <f>IF(OR($A194="",T194=""),"",T194-$A194)</f>
        <v/>
      </c>
    </row>
    <row r="195">
      <c r="A195" s="3" t="n"/>
      <c r="J195">
        <f>IF(OR(E195="",I195=""),"",IF(F195&lt;&gt;"",ABS(E195-F195)*Settings!$B$2*I195,IF($C195="Long",E195*Settings!$B$2*I195,IF(W195&lt;&gt;"",(W195-E195)*Settings!$B$2*I195,""))))</f>
        <v/>
      </c>
      <c r="K195">
        <f>IF(OR(E195="",H195="",I195=""),"",(H195-E195)*IF($C195="Short",-1,1)*Settings!$B$2*I195-N195)</f>
        <v/>
      </c>
      <c r="L195" s="4">
        <f>IF(OR(J195="",K195=""),"",IFERROR(K195/ABS(J195),""))</f>
        <v/>
      </c>
      <c r="M195">
        <f>IF(K195="","",IF(K195&gt;0,"Win",IF(K195&lt;0,"Loss","Breakeven")))</f>
        <v/>
      </c>
      <c r="T195" s="3" t="n"/>
      <c r="U195">
        <f>IF(OR($A195="",T195=""),"",T195-$A195)</f>
        <v/>
      </c>
    </row>
    <row r="196">
      <c r="A196" s="3" t="n"/>
      <c r="J196">
        <f>IF(OR(E196="",I196=""),"",IF(F196&lt;&gt;"",ABS(E196-F196)*Settings!$B$2*I196,IF($C196="Long",E196*Settings!$B$2*I196,IF(W196&lt;&gt;"",(W196-E196)*Settings!$B$2*I196,""))))</f>
        <v/>
      </c>
      <c r="K196">
        <f>IF(OR(E196="",H196="",I196=""),"",(H196-E196)*IF($C196="Short",-1,1)*Settings!$B$2*I196-N196)</f>
        <v/>
      </c>
      <c r="L196" s="4">
        <f>IF(OR(J196="",K196=""),"",IFERROR(K196/ABS(J196),""))</f>
        <v/>
      </c>
      <c r="M196">
        <f>IF(K196="","",IF(K196&gt;0,"Win",IF(K196&lt;0,"Loss","Breakeven")))</f>
        <v/>
      </c>
      <c r="T196" s="3" t="n"/>
      <c r="U196">
        <f>IF(OR($A196="",T196=""),"",T196-$A196)</f>
        <v/>
      </c>
    </row>
    <row r="197">
      <c r="A197" s="3" t="n"/>
      <c r="J197">
        <f>IF(OR(E197="",I197=""),"",IF(F197&lt;&gt;"",ABS(E197-F197)*Settings!$B$2*I197,IF($C197="Long",E197*Settings!$B$2*I197,IF(W197&lt;&gt;"",(W197-E197)*Settings!$B$2*I197,""))))</f>
        <v/>
      </c>
      <c r="K197">
        <f>IF(OR(E197="",H197="",I197=""),"",(H197-E197)*IF($C197="Short",-1,1)*Settings!$B$2*I197-N197)</f>
        <v/>
      </c>
      <c r="L197" s="4">
        <f>IF(OR(J197="",K197=""),"",IFERROR(K197/ABS(J197),""))</f>
        <v/>
      </c>
      <c r="M197">
        <f>IF(K197="","",IF(K197&gt;0,"Win",IF(K197&lt;0,"Loss","Breakeven")))</f>
        <v/>
      </c>
      <c r="T197" s="3" t="n"/>
      <c r="U197">
        <f>IF(OR($A197="",T197=""),"",T197-$A197)</f>
        <v/>
      </c>
    </row>
    <row r="198">
      <c r="A198" s="3" t="n"/>
      <c r="J198">
        <f>IF(OR(E198="",I198=""),"",IF(F198&lt;&gt;"",ABS(E198-F198)*Settings!$B$2*I198,IF($C198="Long",E198*Settings!$B$2*I198,IF(W198&lt;&gt;"",(W198-E198)*Settings!$B$2*I198,""))))</f>
        <v/>
      </c>
      <c r="K198">
        <f>IF(OR(E198="",H198="",I198=""),"",(H198-E198)*IF($C198="Short",-1,1)*Settings!$B$2*I198-N198)</f>
        <v/>
      </c>
      <c r="L198" s="4">
        <f>IF(OR(J198="",K198=""),"",IFERROR(K198/ABS(J198),""))</f>
        <v/>
      </c>
      <c r="M198">
        <f>IF(K198="","",IF(K198&gt;0,"Win",IF(K198&lt;0,"Loss","Breakeven")))</f>
        <v/>
      </c>
      <c r="T198" s="3" t="n"/>
      <c r="U198">
        <f>IF(OR($A198="",T198=""),"",T198-$A198)</f>
        <v/>
      </c>
    </row>
    <row r="199">
      <c r="A199" s="3" t="n"/>
      <c r="J199">
        <f>IF(OR(E199="",I199=""),"",IF(F199&lt;&gt;"",ABS(E199-F199)*Settings!$B$2*I199,IF($C199="Long",E199*Settings!$B$2*I199,IF(W199&lt;&gt;"",(W199-E199)*Settings!$B$2*I199,""))))</f>
        <v/>
      </c>
      <c r="K199">
        <f>IF(OR(E199="",H199="",I199=""),"",(H199-E199)*IF($C199="Short",-1,1)*Settings!$B$2*I199-N199)</f>
        <v/>
      </c>
      <c r="L199" s="4">
        <f>IF(OR(J199="",K199=""),"",IFERROR(K199/ABS(J199),""))</f>
        <v/>
      </c>
      <c r="M199">
        <f>IF(K199="","",IF(K199&gt;0,"Win",IF(K199&lt;0,"Loss","Breakeven")))</f>
        <v/>
      </c>
      <c r="T199" s="3" t="n"/>
      <c r="U199">
        <f>IF(OR($A199="",T199=""),"",T199-$A199)</f>
        <v/>
      </c>
    </row>
    <row r="200">
      <c r="A200" s="3" t="n"/>
      <c r="J200">
        <f>IF(OR(E200="",I200=""),"",IF(F200&lt;&gt;"",ABS(E200-F200)*Settings!$B$2*I200,IF($C200="Long",E200*Settings!$B$2*I200,IF(W200&lt;&gt;"",(W200-E200)*Settings!$B$2*I200,""))))</f>
        <v/>
      </c>
      <c r="K200">
        <f>IF(OR(E200="",H200="",I200=""),"",(H200-E200)*IF($C200="Short",-1,1)*Settings!$B$2*I200-N200)</f>
        <v/>
      </c>
      <c r="L200" s="4">
        <f>IF(OR(J200="",K200=""),"",IFERROR(K200/ABS(J200),""))</f>
        <v/>
      </c>
      <c r="M200">
        <f>IF(K200="","",IF(K200&gt;0,"Win",IF(K200&lt;0,"Loss","Breakeven")))</f>
        <v/>
      </c>
      <c r="T200" s="3" t="n"/>
      <c r="U200">
        <f>IF(OR($A200="",T200=""),"",T200-$A200)</f>
        <v/>
      </c>
    </row>
    <row r="201">
      <c r="A201" s="3" t="n"/>
      <c r="J201">
        <f>IF(OR(E201="",I201=""),"",IF(F201&lt;&gt;"",ABS(E201-F201)*Settings!$B$2*I201,IF($C201="Long",E201*Settings!$B$2*I201,IF(W201&lt;&gt;"",(W201-E201)*Settings!$B$2*I201,""))))</f>
        <v/>
      </c>
      <c r="K201">
        <f>IF(OR(E201="",H201="",I201=""),"",(H201-E201)*IF($C201="Short",-1,1)*Settings!$B$2*I201-N201)</f>
        <v/>
      </c>
      <c r="L201" s="4">
        <f>IF(OR(J201="",K201=""),"",IFERROR(K201/ABS(J201),""))</f>
        <v/>
      </c>
      <c r="M201">
        <f>IF(K201="","",IF(K201&gt;0,"Win",IF(K201&lt;0,"Loss","Breakeven")))</f>
        <v/>
      </c>
      <c r="T201" s="3" t="n"/>
      <c r="U201">
        <f>IF(OR($A201="",T201=""),"",T201-$A201)</f>
        <v/>
      </c>
    </row>
    <row r="202">
      <c r="A202" s="3" t="n"/>
      <c r="J202">
        <f>IF(OR(E202="",I202=""),"",IF(F202&lt;&gt;"",ABS(E202-F202)*Settings!$B$2*I202,IF($C202="Long",E202*Settings!$B$2*I202,IF(W202&lt;&gt;"",(W202-E202)*Settings!$B$2*I202,""))))</f>
        <v/>
      </c>
      <c r="K202">
        <f>IF(OR(E202="",H202="",I202=""),"",(H202-E202)*IF($C202="Short",-1,1)*Settings!$B$2*I202-N202)</f>
        <v/>
      </c>
      <c r="L202" s="4">
        <f>IF(OR(J202="",K202=""),"",IFERROR(K202/ABS(J202),""))</f>
        <v/>
      </c>
      <c r="M202">
        <f>IF(K202="","",IF(K202&gt;0,"Win",IF(K202&lt;0,"Loss","Breakeven")))</f>
        <v/>
      </c>
      <c r="T202" s="3" t="n"/>
      <c r="U202">
        <f>IF(OR($A202="",T202=""),"",T202-$A202)</f>
        <v/>
      </c>
    </row>
    <row r="203">
      <c r="A203" s="3" t="n"/>
      <c r="J203">
        <f>IF(OR(E203="",I203=""),"",IF(F203&lt;&gt;"",ABS(E203-F203)*Settings!$B$2*I203,IF($C203="Long",E203*Settings!$B$2*I203,IF(W203&lt;&gt;"",(W203-E203)*Settings!$B$2*I203,""))))</f>
        <v/>
      </c>
      <c r="K203">
        <f>IF(OR(E203="",H203="",I203=""),"",(H203-E203)*IF($C203="Short",-1,1)*Settings!$B$2*I203-N203)</f>
        <v/>
      </c>
      <c r="L203" s="4">
        <f>IF(OR(J203="",K203=""),"",IFERROR(K203/ABS(J203),""))</f>
        <v/>
      </c>
      <c r="M203">
        <f>IF(K203="","",IF(K203&gt;0,"Win",IF(K203&lt;0,"Loss","Breakeven")))</f>
        <v/>
      </c>
      <c r="T203" s="3" t="n"/>
      <c r="U203">
        <f>IF(OR($A203="",T203=""),"",T203-$A203)</f>
        <v/>
      </c>
    </row>
    <row r="204">
      <c r="A204" s="3" t="n"/>
      <c r="J204">
        <f>IF(OR(E204="",I204=""),"",IF(F204&lt;&gt;"",ABS(E204-F204)*Settings!$B$2*I204,IF($C204="Long",E204*Settings!$B$2*I204,IF(W204&lt;&gt;"",(W204-E204)*Settings!$B$2*I204,""))))</f>
        <v/>
      </c>
      <c r="K204">
        <f>IF(OR(E204="",H204="",I204=""),"",(H204-E204)*IF($C204="Short",-1,1)*Settings!$B$2*I204-N204)</f>
        <v/>
      </c>
      <c r="L204" s="4">
        <f>IF(OR(J204="",K204=""),"",IFERROR(K204/ABS(J204),""))</f>
        <v/>
      </c>
      <c r="M204">
        <f>IF(K204="","",IF(K204&gt;0,"Win",IF(K204&lt;0,"Loss","Breakeven")))</f>
        <v/>
      </c>
      <c r="T204" s="3" t="n"/>
      <c r="U204">
        <f>IF(OR($A204="",T204=""),"",T204-$A204)</f>
        <v/>
      </c>
    </row>
    <row r="205">
      <c r="A205" s="3" t="n"/>
      <c r="J205">
        <f>IF(OR(E205="",I205=""),"",IF(F205&lt;&gt;"",ABS(E205-F205)*Settings!$B$2*I205,IF($C205="Long",E205*Settings!$B$2*I205,IF(W205&lt;&gt;"",(W205-E205)*Settings!$B$2*I205,""))))</f>
        <v/>
      </c>
      <c r="K205">
        <f>IF(OR(E205="",H205="",I205=""),"",(H205-E205)*IF($C205="Short",-1,1)*Settings!$B$2*I205-N205)</f>
        <v/>
      </c>
      <c r="L205" s="4">
        <f>IF(OR(J205="",K205=""),"",IFERROR(K205/ABS(J205),""))</f>
        <v/>
      </c>
      <c r="M205">
        <f>IF(K205="","",IF(K205&gt;0,"Win",IF(K205&lt;0,"Loss","Breakeven")))</f>
        <v/>
      </c>
      <c r="T205" s="3" t="n"/>
      <c r="U205">
        <f>IF(OR($A205="",T205=""),"",T205-$A205)</f>
        <v/>
      </c>
    </row>
    <row r="206">
      <c r="A206" s="3" t="n"/>
      <c r="J206">
        <f>IF(OR(E206="",I206=""),"",IF(F206&lt;&gt;"",ABS(E206-F206)*Settings!$B$2*I206,IF($C206="Long",E206*Settings!$B$2*I206,IF(W206&lt;&gt;"",(W206-E206)*Settings!$B$2*I206,""))))</f>
        <v/>
      </c>
      <c r="K206">
        <f>IF(OR(E206="",H206="",I206=""),"",(H206-E206)*IF($C206="Short",-1,1)*Settings!$B$2*I206-N206)</f>
        <v/>
      </c>
      <c r="L206" s="4">
        <f>IF(OR(J206="",K206=""),"",IFERROR(K206/ABS(J206),""))</f>
        <v/>
      </c>
      <c r="M206">
        <f>IF(K206="","",IF(K206&gt;0,"Win",IF(K206&lt;0,"Loss","Breakeven")))</f>
        <v/>
      </c>
      <c r="T206" s="3" t="n"/>
      <c r="U206">
        <f>IF(OR($A206="",T206=""),"",T206-$A206)</f>
        <v/>
      </c>
    </row>
    <row r="207">
      <c r="A207" s="3" t="n"/>
      <c r="J207">
        <f>IF(OR(E207="",I207=""),"",IF(F207&lt;&gt;"",ABS(E207-F207)*Settings!$B$2*I207,IF($C207="Long",E207*Settings!$B$2*I207,IF(W207&lt;&gt;"",(W207-E207)*Settings!$B$2*I207,""))))</f>
        <v/>
      </c>
      <c r="K207">
        <f>IF(OR(E207="",H207="",I207=""),"",(H207-E207)*IF($C207="Short",-1,1)*Settings!$B$2*I207-N207)</f>
        <v/>
      </c>
      <c r="L207" s="4">
        <f>IF(OR(J207="",K207=""),"",IFERROR(K207/ABS(J207),""))</f>
        <v/>
      </c>
      <c r="M207">
        <f>IF(K207="","",IF(K207&gt;0,"Win",IF(K207&lt;0,"Loss","Breakeven")))</f>
        <v/>
      </c>
      <c r="T207" s="3" t="n"/>
      <c r="U207">
        <f>IF(OR($A207="",T207=""),"",T207-$A207)</f>
        <v/>
      </c>
    </row>
    <row r="208">
      <c r="A208" s="3" t="n"/>
      <c r="J208">
        <f>IF(OR(E208="",I208=""),"",IF(F208&lt;&gt;"",ABS(E208-F208)*Settings!$B$2*I208,IF($C208="Long",E208*Settings!$B$2*I208,IF(W208&lt;&gt;"",(W208-E208)*Settings!$B$2*I208,""))))</f>
        <v/>
      </c>
      <c r="K208">
        <f>IF(OR(E208="",H208="",I208=""),"",(H208-E208)*IF($C208="Short",-1,1)*Settings!$B$2*I208-N208)</f>
        <v/>
      </c>
      <c r="L208" s="4">
        <f>IF(OR(J208="",K208=""),"",IFERROR(K208/ABS(J208),""))</f>
        <v/>
      </c>
      <c r="M208">
        <f>IF(K208="","",IF(K208&gt;0,"Win",IF(K208&lt;0,"Loss","Breakeven")))</f>
        <v/>
      </c>
      <c r="T208" s="3" t="n"/>
      <c r="U208">
        <f>IF(OR($A208="",T208=""),"",T208-$A208)</f>
        <v/>
      </c>
    </row>
    <row r="209">
      <c r="A209" s="3" t="n"/>
      <c r="J209">
        <f>IF(OR(E209="",I209=""),"",IF(F209&lt;&gt;"",ABS(E209-F209)*Settings!$B$2*I209,IF($C209="Long",E209*Settings!$B$2*I209,IF(W209&lt;&gt;"",(W209-E209)*Settings!$B$2*I209,""))))</f>
        <v/>
      </c>
      <c r="K209">
        <f>IF(OR(E209="",H209="",I209=""),"",(H209-E209)*IF($C209="Short",-1,1)*Settings!$B$2*I209-N209)</f>
        <v/>
      </c>
      <c r="L209" s="4">
        <f>IF(OR(J209="",K209=""),"",IFERROR(K209/ABS(J209),""))</f>
        <v/>
      </c>
      <c r="M209">
        <f>IF(K209="","",IF(K209&gt;0,"Win",IF(K209&lt;0,"Loss","Breakeven")))</f>
        <v/>
      </c>
      <c r="T209" s="3" t="n"/>
      <c r="U209">
        <f>IF(OR($A209="",T209=""),"",T209-$A209)</f>
        <v/>
      </c>
    </row>
    <row r="210">
      <c r="A210" s="3" t="n"/>
      <c r="J210">
        <f>IF(OR(E210="",I210=""),"",IF(F210&lt;&gt;"",ABS(E210-F210)*Settings!$B$2*I210,IF($C210="Long",E210*Settings!$B$2*I210,IF(W210&lt;&gt;"",(W210-E210)*Settings!$B$2*I210,""))))</f>
        <v/>
      </c>
      <c r="K210">
        <f>IF(OR(E210="",H210="",I210=""),"",(H210-E210)*IF($C210="Short",-1,1)*Settings!$B$2*I210-N210)</f>
        <v/>
      </c>
      <c r="L210" s="4">
        <f>IF(OR(J210="",K210=""),"",IFERROR(K210/ABS(J210),""))</f>
        <v/>
      </c>
      <c r="M210">
        <f>IF(K210="","",IF(K210&gt;0,"Win",IF(K210&lt;0,"Loss","Breakeven")))</f>
        <v/>
      </c>
      <c r="T210" s="3" t="n"/>
      <c r="U210">
        <f>IF(OR($A210="",T210=""),"",T210-$A210)</f>
        <v/>
      </c>
    </row>
    <row r="211">
      <c r="A211" s="3" t="n"/>
      <c r="J211">
        <f>IF(OR(E211="",I211=""),"",IF(F211&lt;&gt;"",ABS(E211-F211)*Settings!$B$2*I211,IF($C211="Long",E211*Settings!$B$2*I211,IF(W211&lt;&gt;"",(W211-E211)*Settings!$B$2*I211,""))))</f>
        <v/>
      </c>
      <c r="K211">
        <f>IF(OR(E211="",H211="",I211=""),"",(H211-E211)*IF($C211="Short",-1,1)*Settings!$B$2*I211-N211)</f>
        <v/>
      </c>
      <c r="L211" s="4">
        <f>IF(OR(J211="",K211=""),"",IFERROR(K211/ABS(J211),""))</f>
        <v/>
      </c>
      <c r="M211">
        <f>IF(K211="","",IF(K211&gt;0,"Win",IF(K211&lt;0,"Loss","Breakeven")))</f>
        <v/>
      </c>
      <c r="T211" s="3" t="n"/>
      <c r="U211">
        <f>IF(OR($A211="",T211=""),"",T211-$A211)</f>
        <v/>
      </c>
    </row>
    <row r="212">
      <c r="A212" s="3" t="n"/>
      <c r="J212">
        <f>IF(OR(E212="",I212=""),"",IF(F212&lt;&gt;"",ABS(E212-F212)*Settings!$B$2*I212,IF($C212="Long",E212*Settings!$B$2*I212,IF(W212&lt;&gt;"",(W212-E212)*Settings!$B$2*I212,""))))</f>
        <v/>
      </c>
      <c r="K212">
        <f>IF(OR(E212="",H212="",I212=""),"",(H212-E212)*IF($C212="Short",-1,1)*Settings!$B$2*I212-N212)</f>
        <v/>
      </c>
      <c r="L212" s="4">
        <f>IF(OR(J212="",K212=""),"",IFERROR(K212/ABS(J212),""))</f>
        <v/>
      </c>
      <c r="M212">
        <f>IF(K212="","",IF(K212&gt;0,"Win",IF(K212&lt;0,"Loss","Breakeven")))</f>
        <v/>
      </c>
      <c r="T212" s="3" t="n"/>
      <c r="U212">
        <f>IF(OR($A212="",T212=""),"",T212-$A212)</f>
        <v/>
      </c>
    </row>
    <row r="213">
      <c r="A213" s="3" t="n"/>
      <c r="J213">
        <f>IF(OR(E213="",I213=""),"",IF(F213&lt;&gt;"",ABS(E213-F213)*Settings!$B$2*I213,IF($C213="Long",E213*Settings!$B$2*I213,IF(W213&lt;&gt;"",(W213-E213)*Settings!$B$2*I213,""))))</f>
        <v/>
      </c>
      <c r="K213">
        <f>IF(OR(E213="",H213="",I213=""),"",(H213-E213)*IF($C213="Short",-1,1)*Settings!$B$2*I213-N213)</f>
        <v/>
      </c>
      <c r="L213" s="4">
        <f>IF(OR(J213="",K213=""),"",IFERROR(K213/ABS(J213),""))</f>
        <v/>
      </c>
      <c r="M213">
        <f>IF(K213="","",IF(K213&gt;0,"Win",IF(K213&lt;0,"Loss","Breakeven")))</f>
        <v/>
      </c>
      <c r="T213" s="3" t="n"/>
      <c r="U213">
        <f>IF(OR($A213="",T213=""),"",T213-$A213)</f>
        <v/>
      </c>
    </row>
    <row r="214">
      <c r="A214" s="3" t="n"/>
      <c r="J214">
        <f>IF(OR(E214="",I214=""),"",IF(F214&lt;&gt;"",ABS(E214-F214)*Settings!$B$2*I214,IF($C214="Long",E214*Settings!$B$2*I214,IF(W214&lt;&gt;"",(W214-E214)*Settings!$B$2*I214,""))))</f>
        <v/>
      </c>
      <c r="K214">
        <f>IF(OR(E214="",H214="",I214=""),"",(H214-E214)*IF($C214="Short",-1,1)*Settings!$B$2*I214-N214)</f>
        <v/>
      </c>
      <c r="L214" s="4">
        <f>IF(OR(J214="",K214=""),"",IFERROR(K214/ABS(J214),""))</f>
        <v/>
      </c>
      <c r="M214">
        <f>IF(K214="","",IF(K214&gt;0,"Win",IF(K214&lt;0,"Loss","Breakeven")))</f>
        <v/>
      </c>
      <c r="T214" s="3" t="n"/>
      <c r="U214">
        <f>IF(OR($A214="",T214=""),"",T214-$A214)</f>
        <v/>
      </c>
    </row>
    <row r="215">
      <c r="A215" s="3" t="n"/>
      <c r="J215">
        <f>IF(OR(E215="",I215=""),"",IF(F215&lt;&gt;"",ABS(E215-F215)*Settings!$B$2*I215,IF($C215="Long",E215*Settings!$B$2*I215,IF(W215&lt;&gt;"",(W215-E215)*Settings!$B$2*I215,""))))</f>
        <v/>
      </c>
      <c r="K215">
        <f>IF(OR(E215="",H215="",I215=""),"",(H215-E215)*IF($C215="Short",-1,1)*Settings!$B$2*I215-N215)</f>
        <v/>
      </c>
      <c r="L215" s="4">
        <f>IF(OR(J215="",K215=""),"",IFERROR(K215/ABS(J215),""))</f>
        <v/>
      </c>
      <c r="M215">
        <f>IF(K215="","",IF(K215&gt;0,"Win",IF(K215&lt;0,"Loss","Breakeven")))</f>
        <v/>
      </c>
      <c r="T215" s="3" t="n"/>
      <c r="U215">
        <f>IF(OR($A215="",T215=""),"",T215-$A215)</f>
        <v/>
      </c>
    </row>
    <row r="216">
      <c r="A216" s="3" t="n"/>
      <c r="J216">
        <f>IF(OR(E216="",I216=""),"",IF(F216&lt;&gt;"",ABS(E216-F216)*Settings!$B$2*I216,IF($C216="Long",E216*Settings!$B$2*I216,IF(W216&lt;&gt;"",(W216-E216)*Settings!$B$2*I216,""))))</f>
        <v/>
      </c>
      <c r="K216">
        <f>IF(OR(E216="",H216="",I216=""),"",(H216-E216)*IF($C216="Short",-1,1)*Settings!$B$2*I216-N216)</f>
        <v/>
      </c>
      <c r="L216" s="4">
        <f>IF(OR(J216="",K216=""),"",IFERROR(K216/ABS(J216),""))</f>
        <v/>
      </c>
      <c r="M216">
        <f>IF(K216="","",IF(K216&gt;0,"Win",IF(K216&lt;0,"Loss","Breakeven")))</f>
        <v/>
      </c>
      <c r="T216" s="3" t="n"/>
      <c r="U216">
        <f>IF(OR($A216="",T216=""),"",T216-$A216)</f>
        <v/>
      </c>
    </row>
    <row r="217">
      <c r="A217" s="3" t="n"/>
      <c r="J217">
        <f>IF(OR(E217="",I217=""),"",IF(F217&lt;&gt;"",ABS(E217-F217)*Settings!$B$2*I217,IF($C217="Long",E217*Settings!$B$2*I217,IF(W217&lt;&gt;"",(W217-E217)*Settings!$B$2*I217,""))))</f>
        <v/>
      </c>
      <c r="K217">
        <f>IF(OR(E217="",H217="",I217=""),"",(H217-E217)*IF($C217="Short",-1,1)*Settings!$B$2*I217-N217)</f>
        <v/>
      </c>
      <c r="L217" s="4">
        <f>IF(OR(J217="",K217=""),"",IFERROR(K217/ABS(J217),""))</f>
        <v/>
      </c>
      <c r="M217">
        <f>IF(K217="","",IF(K217&gt;0,"Win",IF(K217&lt;0,"Loss","Breakeven")))</f>
        <v/>
      </c>
      <c r="T217" s="3" t="n"/>
      <c r="U217">
        <f>IF(OR($A217="",T217=""),"",T217-$A217)</f>
        <v/>
      </c>
    </row>
    <row r="218">
      <c r="A218" s="3" t="n"/>
      <c r="J218">
        <f>IF(OR(E218="",I218=""),"",IF(F218&lt;&gt;"",ABS(E218-F218)*Settings!$B$2*I218,IF($C218="Long",E218*Settings!$B$2*I218,IF(W218&lt;&gt;"",(W218-E218)*Settings!$B$2*I218,""))))</f>
        <v/>
      </c>
      <c r="K218">
        <f>IF(OR(E218="",H218="",I218=""),"",(H218-E218)*IF($C218="Short",-1,1)*Settings!$B$2*I218-N218)</f>
        <v/>
      </c>
      <c r="L218" s="4">
        <f>IF(OR(J218="",K218=""),"",IFERROR(K218/ABS(J218),""))</f>
        <v/>
      </c>
      <c r="M218">
        <f>IF(K218="","",IF(K218&gt;0,"Win",IF(K218&lt;0,"Loss","Breakeven")))</f>
        <v/>
      </c>
      <c r="T218" s="3" t="n"/>
      <c r="U218">
        <f>IF(OR($A218="",T218=""),"",T218-$A218)</f>
        <v/>
      </c>
    </row>
    <row r="219">
      <c r="A219" s="3" t="n"/>
      <c r="J219">
        <f>IF(OR(E219="",I219=""),"",IF(F219&lt;&gt;"",ABS(E219-F219)*Settings!$B$2*I219,IF($C219="Long",E219*Settings!$B$2*I219,IF(W219&lt;&gt;"",(W219-E219)*Settings!$B$2*I219,""))))</f>
        <v/>
      </c>
      <c r="K219">
        <f>IF(OR(E219="",H219="",I219=""),"",(H219-E219)*IF($C219="Short",-1,1)*Settings!$B$2*I219-N219)</f>
        <v/>
      </c>
      <c r="L219" s="4">
        <f>IF(OR(J219="",K219=""),"",IFERROR(K219/ABS(J219),""))</f>
        <v/>
      </c>
      <c r="M219">
        <f>IF(K219="","",IF(K219&gt;0,"Win",IF(K219&lt;0,"Loss","Breakeven")))</f>
        <v/>
      </c>
      <c r="T219" s="3" t="n"/>
      <c r="U219">
        <f>IF(OR($A219="",T219=""),"",T219-$A219)</f>
        <v/>
      </c>
    </row>
    <row r="220">
      <c r="A220" s="3" t="n"/>
      <c r="J220">
        <f>IF(OR(E220="",I220=""),"",IF(F220&lt;&gt;"",ABS(E220-F220)*Settings!$B$2*I220,IF($C220="Long",E220*Settings!$B$2*I220,IF(W220&lt;&gt;"",(W220-E220)*Settings!$B$2*I220,""))))</f>
        <v/>
      </c>
      <c r="K220">
        <f>IF(OR(E220="",H220="",I220=""),"",(H220-E220)*IF($C220="Short",-1,1)*Settings!$B$2*I220-N220)</f>
        <v/>
      </c>
      <c r="L220" s="4">
        <f>IF(OR(J220="",K220=""),"",IFERROR(K220/ABS(J220),""))</f>
        <v/>
      </c>
      <c r="M220">
        <f>IF(K220="","",IF(K220&gt;0,"Win",IF(K220&lt;0,"Loss","Breakeven")))</f>
        <v/>
      </c>
      <c r="T220" s="3" t="n"/>
      <c r="U220">
        <f>IF(OR($A220="",T220=""),"",T220-$A220)</f>
        <v/>
      </c>
    </row>
    <row r="221">
      <c r="A221" s="3" t="n"/>
      <c r="J221">
        <f>IF(OR(E221="",I221=""),"",IF(F221&lt;&gt;"",ABS(E221-F221)*Settings!$B$2*I221,IF($C221="Long",E221*Settings!$B$2*I221,IF(W221&lt;&gt;"",(W221-E221)*Settings!$B$2*I221,""))))</f>
        <v/>
      </c>
      <c r="K221">
        <f>IF(OR(E221="",H221="",I221=""),"",(H221-E221)*IF($C221="Short",-1,1)*Settings!$B$2*I221-N221)</f>
        <v/>
      </c>
      <c r="L221" s="4">
        <f>IF(OR(J221="",K221=""),"",IFERROR(K221/ABS(J221),""))</f>
        <v/>
      </c>
      <c r="M221">
        <f>IF(K221="","",IF(K221&gt;0,"Win",IF(K221&lt;0,"Loss","Breakeven")))</f>
        <v/>
      </c>
      <c r="T221" s="3" t="n"/>
      <c r="U221">
        <f>IF(OR($A221="",T221=""),"",T221-$A221)</f>
        <v/>
      </c>
    </row>
    <row r="222">
      <c r="A222" s="3" t="n"/>
      <c r="J222">
        <f>IF(OR(E222="",I222=""),"",IF(F222&lt;&gt;"",ABS(E222-F222)*Settings!$B$2*I222,IF($C222="Long",E222*Settings!$B$2*I222,IF(W222&lt;&gt;"",(W222-E222)*Settings!$B$2*I222,""))))</f>
        <v/>
      </c>
      <c r="K222">
        <f>IF(OR(E222="",H222="",I222=""),"",(H222-E222)*IF($C222="Short",-1,1)*Settings!$B$2*I222-N222)</f>
        <v/>
      </c>
      <c r="L222" s="4">
        <f>IF(OR(J222="",K222=""),"",IFERROR(K222/ABS(J222),""))</f>
        <v/>
      </c>
      <c r="M222">
        <f>IF(K222="","",IF(K222&gt;0,"Win",IF(K222&lt;0,"Loss","Breakeven")))</f>
        <v/>
      </c>
      <c r="T222" s="3" t="n"/>
      <c r="U222">
        <f>IF(OR($A222="",T222=""),"",T222-$A222)</f>
        <v/>
      </c>
    </row>
    <row r="223">
      <c r="A223" s="3" t="n"/>
      <c r="J223">
        <f>IF(OR(E223="",I223=""),"",IF(F223&lt;&gt;"",ABS(E223-F223)*Settings!$B$2*I223,IF($C223="Long",E223*Settings!$B$2*I223,IF(W223&lt;&gt;"",(W223-E223)*Settings!$B$2*I223,""))))</f>
        <v/>
      </c>
      <c r="K223">
        <f>IF(OR(E223="",H223="",I223=""),"",(H223-E223)*IF($C223="Short",-1,1)*Settings!$B$2*I223-N223)</f>
        <v/>
      </c>
      <c r="L223" s="4">
        <f>IF(OR(J223="",K223=""),"",IFERROR(K223/ABS(J223),""))</f>
        <v/>
      </c>
      <c r="M223">
        <f>IF(K223="","",IF(K223&gt;0,"Win",IF(K223&lt;0,"Loss","Breakeven")))</f>
        <v/>
      </c>
      <c r="T223" s="3" t="n"/>
      <c r="U223">
        <f>IF(OR($A223="",T223=""),"",T223-$A223)</f>
        <v/>
      </c>
    </row>
    <row r="224">
      <c r="A224" s="3" t="n"/>
      <c r="J224">
        <f>IF(OR(E224="",I224=""),"",IF(F224&lt;&gt;"",ABS(E224-F224)*Settings!$B$2*I224,IF($C224="Long",E224*Settings!$B$2*I224,IF(W224&lt;&gt;"",(W224-E224)*Settings!$B$2*I224,""))))</f>
        <v/>
      </c>
      <c r="K224">
        <f>IF(OR(E224="",H224="",I224=""),"",(H224-E224)*IF($C224="Short",-1,1)*Settings!$B$2*I224-N224)</f>
        <v/>
      </c>
      <c r="L224" s="4">
        <f>IF(OR(J224="",K224=""),"",IFERROR(K224/ABS(J224),""))</f>
        <v/>
      </c>
      <c r="M224">
        <f>IF(K224="","",IF(K224&gt;0,"Win",IF(K224&lt;0,"Loss","Breakeven")))</f>
        <v/>
      </c>
      <c r="T224" s="3" t="n"/>
      <c r="U224">
        <f>IF(OR($A224="",T224=""),"",T224-$A224)</f>
        <v/>
      </c>
    </row>
    <row r="225">
      <c r="A225" s="3" t="n"/>
      <c r="J225">
        <f>IF(OR(E225="",I225=""),"",IF(F225&lt;&gt;"",ABS(E225-F225)*Settings!$B$2*I225,IF($C225="Long",E225*Settings!$B$2*I225,IF(W225&lt;&gt;"",(W225-E225)*Settings!$B$2*I225,""))))</f>
        <v/>
      </c>
      <c r="K225">
        <f>IF(OR(E225="",H225="",I225=""),"",(H225-E225)*IF($C225="Short",-1,1)*Settings!$B$2*I225-N225)</f>
        <v/>
      </c>
      <c r="L225" s="4">
        <f>IF(OR(J225="",K225=""),"",IFERROR(K225/ABS(J225),""))</f>
        <v/>
      </c>
      <c r="M225">
        <f>IF(K225="","",IF(K225&gt;0,"Win",IF(K225&lt;0,"Loss","Breakeven")))</f>
        <v/>
      </c>
      <c r="T225" s="3" t="n"/>
      <c r="U225">
        <f>IF(OR($A225="",T225=""),"",T225-$A225)</f>
        <v/>
      </c>
    </row>
    <row r="226">
      <c r="A226" s="3" t="n"/>
      <c r="J226">
        <f>IF(OR(E226="",I226=""),"",IF(F226&lt;&gt;"",ABS(E226-F226)*Settings!$B$2*I226,IF($C226="Long",E226*Settings!$B$2*I226,IF(W226&lt;&gt;"",(W226-E226)*Settings!$B$2*I226,""))))</f>
        <v/>
      </c>
      <c r="K226">
        <f>IF(OR(E226="",H226="",I226=""),"",(H226-E226)*IF($C226="Short",-1,1)*Settings!$B$2*I226-N226)</f>
        <v/>
      </c>
      <c r="L226" s="4">
        <f>IF(OR(J226="",K226=""),"",IFERROR(K226/ABS(J226),""))</f>
        <v/>
      </c>
      <c r="M226">
        <f>IF(K226="","",IF(K226&gt;0,"Win",IF(K226&lt;0,"Loss","Breakeven")))</f>
        <v/>
      </c>
      <c r="T226" s="3" t="n"/>
      <c r="U226">
        <f>IF(OR($A226="",T226=""),"",T226-$A226)</f>
        <v/>
      </c>
    </row>
    <row r="227">
      <c r="A227" s="3" t="n"/>
      <c r="J227">
        <f>IF(OR(E227="",I227=""),"",IF(F227&lt;&gt;"",ABS(E227-F227)*Settings!$B$2*I227,IF($C227="Long",E227*Settings!$B$2*I227,IF(W227&lt;&gt;"",(W227-E227)*Settings!$B$2*I227,""))))</f>
        <v/>
      </c>
      <c r="K227">
        <f>IF(OR(E227="",H227="",I227=""),"",(H227-E227)*IF($C227="Short",-1,1)*Settings!$B$2*I227-N227)</f>
        <v/>
      </c>
      <c r="L227" s="4">
        <f>IF(OR(J227="",K227=""),"",IFERROR(K227/ABS(J227),""))</f>
        <v/>
      </c>
      <c r="M227">
        <f>IF(K227="","",IF(K227&gt;0,"Win",IF(K227&lt;0,"Loss","Breakeven")))</f>
        <v/>
      </c>
      <c r="T227" s="3" t="n"/>
      <c r="U227">
        <f>IF(OR($A227="",T227=""),"",T227-$A227)</f>
        <v/>
      </c>
    </row>
    <row r="228">
      <c r="A228" s="3" t="n"/>
      <c r="J228">
        <f>IF(OR(E228="",I228=""),"",IF(F228&lt;&gt;"",ABS(E228-F228)*Settings!$B$2*I228,IF($C228="Long",E228*Settings!$B$2*I228,IF(W228&lt;&gt;"",(W228-E228)*Settings!$B$2*I228,""))))</f>
        <v/>
      </c>
      <c r="K228">
        <f>IF(OR(E228="",H228="",I228=""),"",(H228-E228)*IF($C228="Short",-1,1)*Settings!$B$2*I228-N228)</f>
        <v/>
      </c>
      <c r="L228" s="4">
        <f>IF(OR(J228="",K228=""),"",IFERROR(K228/ABS(J228),""))</f>
        <v/>
      </c>
      <c r="M228">
        <f>IF(K228="","",IF(K228&gt;0,"Win",IF(K228&lt;0,"Loss","Breakeven")))</f>
        <v/>
      </c>
      <c r="T228" s="3" t="n"/>
      <c r="U228">
        <f>IF(OR($A228="",T228=""),"",T228-$A228)</f>
        <v/>
      </c>
    </row>
    <row r="229">
      <c r="A229" s="3" t="n"/>
      <c r="J229">
        <f>IF(OR(E229="",I229=""),"",IF(F229&lt;&gt;"",ABS(E229-F229)*Settings!$B$2*I229,IF($C229="Long",E229*Settings!$B$2*I229,IF(W229&lt;&gt;"",(W229-E229)*Settings!$B$2*I229,""))))</f>
        <v/>
      </c>
      <c r="K229">
        <f>IF(OR(E229="",H229="",I229=""),"",(H229-E229)*IF($C229="Short",-1,1)*Settings!$B$2*I229-N229)</f>
        <v/>
      </c>
      <c r="L229" s="4">
        <f>IF(OR(J229="",K229=""),"",IFERROR(K229/ABS(J229),""))</f>
        <v/>
      </c>
      <c r="M229">
        <f>IF(K229="","",IF(K229&gt;0,"Win",IF(K229&lt;0,"Loss","Breakeven")))</f>
        <v/>
      </c>
      <c r="T229" s="3" t="n"/>
      <c r="U229">
        <f>IF(OR($A229="",T229=""),"",T229-$A229)</f>
        <v/>
      </c>
    </row>
    <row r="230">
      <c r="A230" s="3" t="n"/>
      <c r="J230">
        <f>IF(OR(E230="",I230=""),"",IF(F230&lt;&gt;"",ABS(E230-F230)*Settings!$B$2*I230,IF($C230="Long",E230*Settings!$B$2*I230,IF(W230&lt;&gt;"",(W230-E230)*Settings!$B$2*I230,""))))</f>
        <v/>
      </c>
      <c r="K230">
        <f>IF(OR(E230="",H230="",I230=""),"",(H230-E230)*IF($C230="Short",-1,1)*Settings!$B$2*I230-N230)</f>
        <v/>
      </c>
      <c r="L230" s="4">
        <f>IF(OR(J230="",K230=""),"",IFERROR(K230/ABS(J230),""))</f>
        <v/>
      </c>
      <c r="M230">
        <f>IF(K230="","",IF(K230&gt;0,"Win",IF(K230&lt;0,"Loss","Breakeven")))</f>
        <v/>
      </c>
      <c r="T230" s="3" t="n"/>
      <c r="U230">
        <f>IF(OR($A230="",T230=""),"",T230-$A230)</f>
        <v/>
      </c>
    </row>
    <row r="231">
      <c r="A231" s="3" t="n"/>
      <c r="J231">
        <f>IF(OR(E231="",I231=""),"",IF(F231&lt;&gt;"",ABS(E231-F231)*Settings!$B$2*I231,IF($C231="Long",E231*Settings!$B$2*I231,IF(W231&lt;&gt;"",(W231-E231)*Settings!$B$2*I231,""))))</f>
        <v/>
      </c>
      <c r="K231">
        <f>IF(OR(E231="",H231="",I231=""),"",(H231-E231)*IF($C231="Short",-1,1)*Settings!$B$2*I231-N231)</f>
        <v/>
      </c>
      <c r="L231" s="4">
        <f>IF(OR(J231="",K231=""),"",IFERROR(K231/ABS(J231),""))</f>
        <v/>
      </c>
      <c r="M231">
        <f>IF(K231="","",IF(K231&gt;0,"Win",IF(K231&lt;0,"Loss","Breakeven")))</f>
        <v/>
      </c>
      <c r="T231" s="3" t="n"/>
      <c r="U231">
        <f>IF(OR($A231="",T231=""),"",T231-$A231)</f>
        <v/>
      </c>
    </row>
    <row r="232">
      <c r="A232" s="3" t="n"/>
      <c r="J232">
        <f>IF(OR(E232="",I232=""),"",IF(F232&lt;&gt;"",ABS(E232-F232)*Settings!$B$2*I232,IF($C232="Long",E232*Settings!$B$2*I232,IF(W232&lt;&gt;"",(W232-E232)*Settings!$B$2*I232,""))))</f>
        <v/>
      </c>
      <c r="K232">
        <f>IF(OR(E232="",H232="",I232=""),"",(H232-E232)*IF($C232="Short",-1,1)*Settings!$B$2*I232-N232)</f>
        <v/>
      </c>
      <c r="L232" s="4">
        <f>IF(OR(J232="",K232=""),"",IFERROR(K232/ABS(J232),""))</f>
        <v/>
      </c>
      <c r="M232">
        <f>IF(K232="","",IF(K232&gt;0,"Win",IF(K232&lt;0,"Loss","Breakeven")))</f>
        <v/>
      </c>
      <c r="T232" s="3" t="n"/>
      <c r="U232">
        <f>IF(OR($A232="",T232=""),"",T232-$A232)</f>
        <v/>
      </c>
    </row>
    <row r="233">
      <c r="A233" s="3" t="n"/>
      <c r="J233">
        <f>IF(OR(E233="",I233=""),"",IF(F233&lt;&gt;"",ABS(E233-F233)*Settings!$B$2*I233,IF($C233="Long",E233*Settings!$B$2*I233,IF(W233&lt;&gt;"",(W233-E233)*Settings!$B$2*I233,""))))</f>
        <v/>
      </c>
      <c r="K233">
        <f>IF(OR(E233="",H233="",I233=""),"",(H233-E233)*IF($C233="Short",-1,1)*Settings!$B$2*I233-N233)</f>
        <v/>
      </c>
      <c r="L233" s="4">
        <f>IF(OR(J233="",K233=""),"",IFERROR(K233/ABS(J233),""))</f>
        <v/>
      </c>
      <c r="M233">
        <f>IF(K233="","",IF(K233&gt;0,"Win",IF(K233&lt;0,"Loss","Breakeven")))</f>
        <v/>
      </c>
      <c r="T233" s="3" t="n"/>
      <c r="U233">
        <f>IF(OR($A233="",T233=""),"",T233-$A233)</f>
        <v/>
      </c>
    </row>
    <row r="234">
      <c r="A234" s="3" t="n"/>
      <c r="J234">
        <f>IF(OR(E234="",I234=""),"",IF(F234&lt;&gt;"",ABS(E234-F234)*Settings!$B$2*I234,IF($C234="Long",E234*Settings!$B$2*I234,IF(W234&lt;&gt;"",(W234-E234)*Settings!$B$2*I234,""))))</f>
        <v/>
      </c>
      <c r="K234">
        <f>IF(OR(E234="",H234="",I234=""),"",(H234-E234)*IF($C234="Short",-1,1)*Settings!$B$2*I234-N234)</f>
        <v/>
      </c>
      <c r="L234" s="4">
        <f>IF(OR(J234="",K234=""),"",IFERROR(K234/ABS(J234),""))</f>
        <v/>
      </c>
      <c r="M234">
        <f>IF(K234="","",IF(K234&gt;0,"Win",IF(K234&lt;0,"Loss","Breakeven")))</f>
        <v/>
      </c>
      <c r="T234" s="3" t="n"/>
      <c r="U234">
        <f>IF(OR($A234="",T234=""),"",T234-$A234)</f>
        <v/>
      </c>
    </row>
    <row r="235">
      <c r="A235" s="3" t="n"/>
      <c r="J235">
        <f>IF(OR(E235="",I235=""),"",IF(F235&lt;&gt;"",ABS(E235-F235)*Settings!$B$2*I235,IF($C235="Long",E235*Settings!$B$2*I235,IF(W235&lt;&gt;"",(W235-E235)*Settings!$B$2*I235,""))))</f>
        <v/>
      </c>
      <c r="K235">
        <f>IF(OR(E235="",H235="",I235=""),"",(H235-E235)*IF($C235="Short",-1,1)*Settings!$B$2*I235-N235)</f>
        <v/>
      </c>
      <c r="L235" s="4">
        <f>IF(OR(J235="",K235=""),"",IFERROR(K235/ABS(J235),""))</f>
        <v/>
      </c>
      <c r="M235">
        <f>IF(K235="","",IF(K235&gt;0,"Win",IF(K235&lt;0,"Loss","Breakeven")))</f>
        <v/>
      </c>
      <c r="T235" s="3" t="n"/>
      <c r="U235">
        <f>IF(OR($A235="",T235=""),"",T235-$A235)</f>
        <v/>
      </c>
    </row>
    <row r="236">
      <c r="A236" s="3" t="n"/>
      <c r="J236">
        <f>IF(OR(E236="",I236=""),"",IF(F236&lt;&gt;"",ABS(E236-F236)*Settings!$B$2*I236,IF($C236="Long",E236*Settings!$B$2*I236,IF(W236&lt;&gt;"",(W236-E236)*Settings!$B$2*I236,""))))</f>
        <v/>
      </c>
      <c r="K236">
        <f>IF(OR(E236="",H236="",I236=""),"",(H236-E236)*IF($C236="Short",-1,1)*Settings!$B$2*I236-N236)</f>
        <v/>
      </c>
      <c r="L236" s="4">
        <f>IF(OR(J236="",K236=""),"",IFERROR(K236/ABS(J236),""))</f>
        <v/>
      </c>
      <c r="M236">
        <f>IF(K236="","",IF(K236&gt;0,"Win",IF(K236&lt;0,"Loss","Breakeven")))</f>
        <v/>
      </c>
      <c r="T236" s="3" t="n"/>
      <c r="U236">
        <f>IF(OR($A236="",T236=""),"",T236-$A236)</f>
        <v/>
      </c>
    </row>
    <row r="237">
      <c r="A237" s="3" t="n"/>
      <c r="J237">
        <f>IF(OR(E237="",I237=""),"",IF(F237&lt;&gt;"",ABS(E237-F237)*Settings!$B$2*I237,IF($C237="Long",E237*Settings!$B$2*I237,IF(W237&lt;&gt;"",(W237-E237)*Settings!$B$2*I237,""))))</f>
        <v/>
      </c>
      <c r="K237">
        <f>IF(OR(E237="",H237="",I237=""),"",(H237-E237)*IF($C237="Short",-1,1)*Settings!$B$2*I237-N237)</f>
        <v/>
      </c>
      <c r="L237" s="4">
        <f>IF(OR(J237="",K237=""),"",IFERROR(K237/ABS(J237),""))</f>
        <v/>
      </c>
      <c r="M237">
        <f>IF(K237="","",IF(K237&gt;0,"Win",IF(K237&lt;0,"Loss","Breakeven")))</f>
        <v/>
      </c>
      <c r="T237" s="3" t="n"/>
      <c r="U237">
        <f>IF(OR($A237="",T237=""),"",T237-$A237)</f>
        <v/>
      </c>
    </row>
    <row r="238">
      <c r="A238" s="3" t="n"/>
      <c r="J238">
        <f>IF(OR(E238="",I238=""),"",IF(F238&lt;&gt;"",ABS(E238-F238)*Settings!$B$2*I238,IF($C238="Long",E238*Settings!$B$2*I238,IF(W238&lt;&gt;"",(W238-E238)*Settings!$B$2*I238,""))))</f>
        <v/>
      </c>
      <c r="K238">
        <f>IF(OR(E238="",H238="",I238=""),"",(H238-E238)*IF($C238="Short",-1,1)*Settings!$B$2*I238-N238)</f>
        <v/>
      </c>
      <c r="L238" s="4">
        <f>IF(OR(J238="",K238=""),"",IFERROR(K238/ABS(J238),""))</f>
        <v/>
      </c>
      <c r="M238">
        <f>IF(K238="","",IF(K238&gt;0,"Win",IF(K238&lt;0,"Loss","Breakeven")))</f>
        <v/>
      </c>
      <c r="T238" s="3" t="n"/>
      <c r="U238">
        <f>IF(OR($A238="",T238=""),"",T238-$A238)</f>
        <v/>
      </c>
    </row>
    <row r="239">
      <c r="A239" s="3" t="n"/>
      <c r="J239">
        <f>IF(OR(E239="",I239=""),"",IF(F239&lt;&gt;"",ABS(E239-F239)*Settings!$B$2*I239,IF($C239="Long",E239*Settings!$B$2*I239,IF(W239&lt;&gt;"",(W239-E239)*Settings!$B$2*I239,""))))</f>
        <v/>
      </c>
      <c r="K239">
        <f>IF(OR(E239="",H239="",I239=""),"",(H239-E239)*IF($C239="Short",-1,1)*Settings!$B$2*I239-N239)</f>
        <v/>
      </c>
      <c r="L239" s="4">
        <f>IF(OR(J239="",K239=""),"",IFERROR(K239/ABS(J239),""))</f>
        <v/>
      </c>
      <c r="M239">
        <f>IF(K239="","",IF(K239&gt;0,"Win",IF(K239&lt;0,"Loss","Breakeven")))</f>
        <v/>
      </c>
      <c r="T239" s="3" t="n"/>
      <c r="U239">
        <f>IF(OR($A239="",T239=""),"",T239-$A239)</f>
        <v/>
      </c>
    </row>
    <row r="240">
      <c r="A240" s="3" t="n"/>
      <c r="J240">
        <f>IF(OR(E240="",I240=""),"",IF(F240&lt;&gt;"",ABS(E240-F240)*Settings!$B$2*I240,IF($C240="Long",E240*Settings!$B$2*I240,IF(W240&lt;&gt;"",(W240-E240)*Settings!$B$2*I240,""))))</f>
        <v/>
      </c>
      <c r="K240">
        <f>IF(OR(E240="",H240="",I240=""),"",(H240-E240)*IF($C240="Short",-1,1)*Settings!$B$2*I240-N240)</f>
        <v/>
      </c>
      <c r="L240" s="4">
        <f>IF(OR(J240="",K240=""),"",IFERROR(K240/ABS(J240),""))</f>
        <v/>
      </c>
      <c r="M240">
        <f>IF(K240="","",IF(K240&gt;0,"Win",IF(K240&lt;0,"Loss","Breakeven")))</f>
        <v/>
      </c>
      <c r="T240" s="3" t="n"/>
      <c r="U240">
        <f>IF(OR($A240="",T240=""),"",T240-$A240)</f>
        <v/>
      </c>
    </row>
    <row r="241">
      <c r="A241" s="3" t="n"/>
      <c r="J241">
        <f>IF(OR(E241="",I241=""),"",IF(F241&lt;&gt;"",ABS(E241-F241)*Settings!$B$2*I241,IF($C241="Long",E241*Settings!$B$2*I241,IF(W241&lt;&gt;"",(W241-E241)*Settings!$B$2*I241,""))))</f>
        <v/>
      </c>
      <c r="K241">
        <f>IF(OR(E241="",H241="",I241=""),"",(H241-E241)*IF($C241="Short",-1,1)*Settings!$B$2*I241-N241)</f>
        <v/>
      </c>
      <c r="L241" s="4">
        <f>IF(OR(J241="",K241=""),"",IFERROR(K241/ABS(J241),""))</f>
        <v/>
      </c>
      <c r="M241">
        <f>IF(K241="","",IF(K241&gt;0,"Win",IF(K241&lt;0,"Loss","Breakeven")))</f>
        <v/>
      </c>
      <c r="T241" s="3" t="n"/>
      <c r="U241">
        <f>IF(OR($A241="",T241=""),"",T241-$A241)</f>
        <v/>
      </c>
    </row>
    <row r="242">
      <c r="A242" s="3" t="n"/>
      <c r="J242">
        <f>IF(OR(E242="",I242=""),"",IF(F242&lt;&gt;"",ABS(E242-F242)*Settings!$B$2*I242,IF($C242="Long",E242*Settings!$B$2*I242,IF(W242&lt;&gt;"",(W242-E242)*Settings!$B$2*I242,""))))</f>
        <v/>
      </c>
      <c r="K242">
        <f>IF(OR(E242="",H242="",I242=""),"",(H242-E242)*IF($C242="Short",-1,1)*Settings!$B$2*I242-N242)</f>
        <v/>
      </c>
      <c r="L242" s="4">
        <f>IF(OR(J242="",K242=""),"",IFERROR(K242/ABS(J242),""))</f>
        <v/>
      </c>
      <c r="M242">
        <f>IF(K242="","",IF(K242&gt;0,"Win",IF(K242&lt;0,"Loss","Breakeven")))</f>
        <v/>
      </c>
      <c r="T242" s="3" t="n"/>
      <c r="U242">
        <f>IF(OR($A242="",T242=""),"",T242-$A242)</f>
        <v/>
      </c>
    </row>
    <row r="243">
      <c r="A243" s="3" t="n"/>
      <c r="J243">
        <f>IF(OR(E243="",I243=""),"",IF(F243&lt;&gt;"",ABS(E243-F243)*Settings!$B$2*I243,IF($C243="Long",E243*Settings!$B$2*I243,IF(W243&lt;&gt;"",(W243-E243)*Settings!$B$2*I243,""))))</f>
        <v/>
      </c>
      <c r="K243">
        <f>IF(OR(E243="",H243="",I243=""),"",(H243-E243)*IF($C243="Short",-1,1)*Settings!$B$2*I243-N243)</f>
        <v/>
      </c>
      <c r="L243" s="4">
        <f>IF(OR(J243="",K243=""),"",IFERROR(K243/ABS(J243),""))</f>
        <v/>
      </c>
      <c r="M243">
        <f>IF(K243="","",IF(K243&gt;0,"Win",IF(K243&lt;0,"Loss","Breakeven")))</f>
        <v/>
      </c>
      <c r="T243" s="3" t="n"/>
      <c r="U243">
        <f>IF(OR($A243="",T243=""),"",T243-$A243)</f>
        <v/>
      </c>
    </row>
    <row r="244">
      <c r="A244" s="3" t="n"/>
      <c r="J244">
        <f>IF(OR(E244="",I244=""),"",IF(F244&lt;&gt;"",ABS(E244-F244)*Settings!$B$2*I244,IF($C244="Long",E244*Settings!$B$2*I244,IF(W244&lt;&gt;"",(W244-E244)*Settings!$B$2*I244,""))))</f>
        <v/>
      </c>
      <c r="K244">
        <f>IF(OR(E244="",H244="",I244=""),"",(H244-E244)*IF($C244="Short",-1,1)*Settings!$B$2*I244-N244)</f>
        <v/>
      </c>
      <c r="L244" s="4">
        <f>IF(OR(J244="",K244=""),"",IFERROR(K244/ABS(J244),""))</f>
        <v/>
      </c>
      <c r="M244">
        <f>IF(K244="","",IF(K244&gt;0,"Win",IF(K244&lt;0,"Loss","Breakeven")))</f>
        <v/>
      </c>
      <c r="T244" s="3" t="n"/>
      <c r="U244">
        <f>IF(OR($A244="",T244=""),"",T244-$A244)</f>
        <v/>
      </c>
    </row>
    <row r="245">
      <c r="A245" s="3" t="n"/>
      <c r="J245">
        <f>IF(OR(E245="",I245=""),"",IF(F245&lt;&gt;"",ABS(E245-F245)*Settings!$B$2*I245,IF($C245="Long",E245*Settings!$B$2*I245,IF(W245&lt;&gt;"",(W245-E245)*Settings!$B$2*I245,""))))</f>
        <v/>
      </c>
      <c r="K245">
        <f>IF(OR(E245="",H245="",I245=""),"",(H245-E245)*IF($C245="Short",-1,1)*Settings!$B$2*I245-N245)</f>
        <v/>
      </c>
      <c r="L245" s="4">
        <f>IF(OR(J245="",K245=""),"",IFERROR(K245/ABS(J245),""))</f>
        <v/>
      </c>
      <c r="M245">
        <f>IF(K245="","",IF(K245&gt;0,"Win",IF(K245&lt;0,"Loss","Breakeven")))</f>
        <v/>
      </c>
      <c r="T245" s="3" t="n"/>
      <c r="U245">
        <f>IF(OR($A245="",T245=""),"",T245-$A245)</f>
        <v/>
      </c>
    </row>
    <row r="246">
      <c r="A246" s="3" t="n"/>
      <c r="J246">
        <f>IF(OR(E246="",I246=""),"",IF(F246&lt;&gt;"",ABS(E246-F246)*Settings!$B$2*I246,IF($C246="Long",E246*Settings!$B$2*I246,IF(W246&lt;&gt;"",(W246-E246)*Settings!$B$2*I246,""))))</f>
        <v/>
      </c>
      <c r="K246">
        <f>IF(OR(E246="",H246="",I246=""),"",(H246-E246)*IF($C246="Short",-1,1)*Settings!$B$2*I246-N246)</f>
        <v/>
      </c>
      <c r="L246" s="4">
        <f>IF(OR(J246="",K246=""),"",IFERROR(K246/ABS(J246),""))</f>
        <v/>
      </c>
      <c r="M246">
        <f>IF(K246="","",IF(K246&gt;0,"Win",IF(K246&lt;0,"Loss","Breakeven")))</f>
        <v/>
      </c>
      <c r="T246" s="3" t="n"/>
      <c r="U246">
        <f>IF(OR($A246="",T246=""),"",T246-$A246)</f>
        <v/>
      </c>
    </row>
    <row r="247">
      <c r="A247" s="3" t="n"/>
      <c r="J247">
        <f>IF(OR(E247="",I247=""),"",IF(F247&lt;&gt;"",ABS(E247-F247)*Settings!$B$2*I247,IF($C247="Long",E247*Settings!$B$2*I247,IF(W247&lt;&gt;"",(W247-E247)*Settings!$B$2*I247,""))))</f>
        <v/>
      </c>
      <c r="K247">
        <f>IF(OR(E247="",H247="",I247=""),"",(H247-E247)*IF($C247="Short",-1,1)*Settings!$B$2*I247-N247)</f>
        <v/>
      </c>
      <c r="L247" s="4">
        <f>IF(OR(J247="",K247=""),"",IFERROR(K247/ABS(J247),""))</f>
        <v/>
      </c>
      <c r="M247">
        <f>IF(K247="","",IF(K247&gt;0,"Win",IF(K247&lt;0,"Loss","Breakeven")))</f>
        <v/>
      </c>
      <c r="T247" s="3" t="n"/>
      <c r="U247">
        <f>IF(OR($A247="",T247=""),"",T247-$A247)</f>
        <v/>
      </c>
    </row>
    <row r="248">
      <c r="A248" s="3" t="n"/>
      <c r="J248">
        <f>IF(OR(E248="",I248=""),"",IF(F248&lt;&gt;"",ABS(E248-F248)*Settings!$B$2*I248,IF($C248="Long",E248*Settings!$B$2*I248,IF(W248&lt;&gt;"",(W248-E248)*Settings!$B$2*I248,""))))</f>
        <v/>
      </c>
      <c r="K248">
        <f>IF(OR(E248="",H248="",I248=""),"",(H248-E248)*IF($C248="Short",-1,1)*Settings!$B$2*I248-N248)</f>
        <v/>
      </c>
      <c r="L248" s="4">
        <f>IF(OR(J248="",K248=""),"",IFERROR(K248/ABS(J248),""))</f>
        <v/>
      </c>
      <c r="M248">
        <f>IF(K248="","",IF(K248&gt;0,"Win",IF(K248&lt;0,"Loss","Breakeven")))</f>
        <v/>
      </c>
      <c r="T248" s="3" t="n"/>
      <c r="U248">
        <f>IF(OR($A248="",T248=""),"",T248-$A248)</f>
        <v/>
      </c>
    </row>
    <row r="249">
      <c r="A249" s="3" t="n"/>
      <c r="J249">
        <f>IF(OR(E249="",I249=""),"",IF(F249&lt;&gt;"",ABS(E249-F249)*Settings!$B$2*I249,IF($C249="Long",E249*Settings!$B$2*I249,IF(W249&lt;&gt;"",(W249-E249)*Settings!$B$2*I249,""))))</f>
        <v/>
      </c>
      <c r="K249">
        <f>IF(OR(E249="",H249="",I249=""),"",(H249-E249)*IF($C249="Short",-1,1)*Settings!$B$2*I249-N249)</f>
        <v/>
      </c>
      <c r="L249" s="4">
        <f>IF(OR(J249="",K249=""),"",IFERROR(K249/ABS(J249),""))</f>
        <v/>
      </c>
      <c r="M249">
        <f>IF(K249="","",IF(K249&gt;0,"Win",IF(K249&lt;0,"Loss","Breakeven")))</f>
        <v/>
      </c>
      <c r="T249" s="3" t="n"/>
      <c r="U249">
        <f>IF(OR($A249="",T249=""),"",T249-$A249)</f>
        <v/>
      </c>
    </row>
    <row r="250">
      <c r="A250" s="3" t="n"/>
      <c r="J250">
        <f>IF(OR(E250="",I250=""),"",IF(F250&lt;&gt;"",ABS(E250-F250)*Settings!$B$2*I250,IF($C250="Long",E250*Settings!$B$2*I250,IF(W250&lt;&gt;"",(W250-E250)*Settings!$B$2*I250,""))))</f>
        <v/>
      </c>
      <c r="K250">
        <f>IF(OR(E250="",H250="",I250=""),"",(H250-E250)*IF($C250="Short",-1,1)*Settings!$B$2*I250-N250)</f>
        <v/>
      </c>
      <c r="L250" s="4">
        <f>IF(OR(J250="",K250=""),"",IFERROR(K250/ABS(J250),""))</f>
        <v/>
      </c>
      <c r="M250">
        <f>IF(K250="","",IF(K250&gt;0,"Win",IF(K250&lt;0,"Loss","Breakeven")))</f>
        <v/>
      </c>
      <c r="T250" s="3" t="n"/>
      <c r="U250">
        <f>IF(OR($A250="",T250=""),"",T250-$A250)</f>
        <v/>
      </c>
    </row>
    <row r="251">
      <c r="A251" s="3" t="n"/>
      <c r="J251">
        <f>IF(OR(E251="",I251=""),"",IF(F251&lt;&gt;"",ABS(E251-F251)*Settings!$B$2*I251,IF($C251="Long",E251*Settings!$B$2*I251,IF(W251&lt;&gt;"",(W251-E251)*Settings!$B$2*I251,""))))</f>
        <v/>
      </c>
      <c r="K251">
        <f>IF(OR(E251="",H251="",I251=""),"",(H251-E251)*IF($C251="Short",-1,1)*Settings!$B$2*I251-N251)</f>
        <v/>
      </c>
      <c r="L251" s="4">
        <f>IF(OR(J251="",K251=""),"",IFERROR(K251/ABS(J251),""))</f>
        <v/>
      </c>
      <c r="M251">
        <f>IF(K251="","",IF(K251&gt;0,"Win",IF(K251&lt;0,"Loss","Breakeven")))</f>
        <v/>
      </c>
      <c r="T251" s="3" t="n"/>
      <c r="U251">
        <f>IF(OR($A251="",T251=""),"",T251-$A251)</f>
        <v/>
      </c>
    </row>
    <row r="252">
      <c r="A252" s="3" t="n"/>
      <c r="J252">
        <f>IF(OR(E252="",I252=""),"",IF(F252&lt;&gt;"",ABS(E252-F252)*Settings!$B$2*I252,IF($C252="Long",E252*Settings!$B$2*I252,IF(W252&lt;&gt;"",(W252-E252)*Settings!$B$2*I252,""))))</f>
        <v/>
      </c>
      <c r="K252">
        <f>IF(OR(E252="",H252="",I252=""),"",(H252-E252)*IF($C252="Short",-1,1)*Settings!$B$2*I252-N252)</f>
        <v/>
      </c>
      <c r="L252" s="4">
        <f>IF(OR(J252="",K252=""),"",IFERROR(K252/ABS(J252),""))</f>
        <v/>
      </c>
      <c r="M252">
        <f>IF(K252="","",IF(K252&gt;0,"Win",IF(K252&lt;0,"Loss","Breakeven")))</f>
        <v/>
      </c>
      <c r="T252" s="3" t="n"/>
      <c r="U252">
        <f>IF(OR($A252="",T252=""),"",T252-$A252)</f>
        <v/>
      </c>
    </row>
    <row r="253">
      <c r="A253" s="3" t="n"/>
      <c r="J253">
        <f>IF(OR(E253="",I253=""),"",IF(F253&lt;&gt;"",ABS(E253-F253)*Settings!$B$2*I253,IF($C253="Long",E253*Settings!$B$2*I253,IF(W253&lt;&gt;"",(W253-E253)*Settings!$B$2*I253,""))))</f>
        <v/>
      </c>
      <c r="K253">
        <f>IF(OR(E253="",H253="",I253=""),"",(H253-E253)*IF($C253="Short",-1,1)*Settings!$B$2*I253-N253)</f>
        <v/>
      </c>
      <c r="L253" s="4">
        <f>IF(OR(J253="",K253=""),"",IFERROR(K253/ABS(J253),""))</f>
        <v/>
      </c>
      <c r="M253">
        <f>IF(K253="","",IF(K253&gt;0,"Win",IF(K253&lt;0,"Loss","Breakeven")))</f>
        <v/>
      </c>
      <c r="T253" s="3" t="n"/>
      <c r="U253">
        <f>IF(OR($A253="",T253=""),"",T253-$A253)</f>
        <v/>
      </c>
    </row>
    <row r="254">
      <c r="A254" s="3" t="n"/>
      <c r="J254">
        <f>IF(OR(E254="",I254=""),"",IF(F254&lt;&gt;"",ABS(E254-F254)*Settings!$B$2*I254,IF($C254="Long",E254*Settings!$B$2*I254,IF(W254&lt;&gt;"",(W254-E254)*Settings!$B$2*I254,""))))</f>
        <v/>
      </c>
      <c r="K254">
        <f>IF(OR(E254="",H254="",I254=""),"",(H254-E254)*IF($C254="Short",-1,1)*Settings!$B$2*I254-N254)</f>
        <v/>
      </c>
      <c r="L254" s="4">
        <f>IF(OR(J254="",K254=""),"",IFERROR(K254/ABS(J254),""))</f>
        <v/>
      </c>
      <c r="M254">
        <f>IF(K254="","",IF(K254&gt;0,"Win",IF(K254&lt;0,"Loss","Breakeven")))</f>
        <v/>
      </c>
      <c r="T254" s="3" t="n"/>
      <c r="U254">
        <f>IF(OR($A254="",T254=""),"",T254-$A254)</f>
        <v/>
      </c>
    </row>
    <row r="255">
      <c r="A255" s="3" t="n"/>
      <c r="J255">
        <f>IF(OR(E255="",I255=""),"",IF(F255&lt;&gt;"",ABS(E255-F255)*Settings!$B$2*I255,IF($C255="Long",E255*Settings!$B$2*I255,IF(W255&lt;&gt;"",(W255-E255)*Settings!$B$2*I255,""))))</f>
        <v/>
      </c>
      <c r="K255">
        <f>IF(OR(E255="",H255="",I255=""),"",(H255-E255)*IF($C255="Short",-1,1)*Settings!$B$2*I255-N255)</f>
        <v/>
      </c>
      <c r="L255" s="4">
        <f>IF(OR(J255="",K255=""),"",IFERROR(K255/ABS(J255),""))</f>
        <v/>
      </c>
      <c r="M255">
        <f>IF(K255="","",IF(K255&gt;0,"Win",IF(K255&lt;0,"Loss","Breakeven")))</f>
        <v/>
      </c>
      <c r="T255" s="3" t="n"/>
      <c r="U255">
        <f>IF(OR($A255="",T255=""),"",T255-$A255)</f>
        <v/>
      </c>
    </row>
    <row r="256">
      <c r="A256" s="3" t="n"/>
      <c r="J256">
        <f>IF(OR(E256="",I256=""),"",IF(F256&lt;&gt;"",ABS(E256-F256)*Settings!$B$2*I256,IF($C256="Long",E256*Settings!$B$2*I256,IF(W256&lt;&gt;"",(W256-E256)*Settings!$B$2*I256,""))))</f>
        <v/>
      </c>
      <c r="K256">
        <f>IF(OR(E256="",H256="",I256=""),"",(H256-E256)*IF($C256="Short",-1,1)*Settings!$B$2*I256-N256)</f>
        <v/>
      </c>
      <c r="L256" s="4">
        <f>IF(OR(J256="",K256=""),"",IFERROR(K256/ABS(J256),""))</f>
        <v/>
      </c>
      <c r="M256">
        <f>IF(K256="","",IF(K256&gt;0,"Win",IF(K256&lt;0,"Loss","Breakeven")))</f>
        <v/>
      </c>
      <c r="T256" s="3" t="n"/>
      <c r="U256">
        <f>IF(OR($A256="",T256=""),"",T256-$A256)</f>
        <v/>
      </c>
    </row>
    <row r="257">
      <c r="A257" s="3" t="n"/>
      <c r="J257">
        <f>IF(OR(E257="",I257=""),"",IF(F257&lt;&gt;"",ABS(E257-F257)*Settings!$B$2*I257,IF($C257="Long",E257*Settings!$B$2*I257,IF(W257&lt;&gt;"",(W257-E257)*Settings!$B$2*I257,""))))</f>
        <v/>
      </c>
      <c r="K257">
        <f>IF(OR(E257="",H257="",I257=""),"",(H257-E257)*IF($C257="Short",-1,1)*Settings!$B$2*I257-N257)</f>
        <v/>
      </c>
      <c r="L257" s="4">
        <f>IF(OR(J257="",K257=""),"",IFERROR(K257/ABS(J257),""))</f>
        <v/>
      </c>
      <c r="M257">
        <f>IF(K257="","",IF(K257&gt;0,"Win",IF(K257&lt;0,"Loss","Breakeven")))</f>
        <v/>
      </c>
      <c r="T257" s="3" t="n"/>
      <c r="U257">
        <f>IF(OR($A257="",T257=""),"",T257-$A257)</f>
        <v/>
      </c>
    </row>
    <row r="258">
      <c r="A258" s="3" t="n"/>
      <c r="J258">
        <f>IF(OR(E258="",I258=""),"",IF(F258&lt;&gt;"",ABS(E258-F258)*Settings!$B$2*I258,IF($C258="Long",E258*Settings!$B$2*I258,IF(W258&lt;&gt;"",(W258-E258)*Settings!$B$2*I258,""))))</f>
        <v/>
      </c>
      <c r="K258">
        <f>IF(OR(E258="",H258="",I258=""),"",(H258-E258)*IF($C258="Short",-1,1)*Settings!$B$2*I258-N258)</f>
        <v/>
      </c>
      <c r="L258" s="4">
        <f>IF(OR(J258="",K258=""),"",IFERROR(K258/ABS(J258),""))</f>
        <v/>
      </c>
      <c r="M258">
        <f>IF(K258="","",IF(K258&gt;0,"Win",IF(K258&lt;0,"Loss","Breakeven")))</f>
        <v/>
      </c>
      <c r="T258" s="3" t="n"/>
      <c r="U258">
        <f>IF(OR($A258="",T258=""),"",T258-$A258)</f>
        <v/>
      </c>
    </row>
    <row r="259">
      <c r="A259" s="3" t="n"/>
      <c r="J259">
        <f>IF(OR(E259="",I259=""),"",IF(F259&lt;&gt;"",ABS(E259-F259)*Settings!$B$2*I259,IF($C259="Long",E259*Settings!$B$2*I259,IF(W259&lt;&gt;"",(W259-E259)*Settings!$B$2*I259,""))))</f>
        <v/>
      </c>
      <c r="K259">
        <f>IF(OR(E259="",H259="",I259=""),"",(H259-E259)*IF($C259="Short",-1,1)*Settings!$B$2*I259-N259)</f>
        <v/>
      </c>
      <c r="L259" s="4">
        <f>IF(OR(J259="",K259=""),"",IFERROR(K259/ABS(J259),""))</f>
        <v/>
      </c>
      <c r="M259">
        <f>IF(K259="","",IF(K259&gt;0,"Win",IF(K259&lt;0,"Loss","Breakeven")))</f>
        <v/>
      </c>
      <c r="T259" s="3" t="n"/>
      <c r="U259">
        <f>IF(OR($A259="",T259=""),"",T259-$A259)</f>
        <v/>
      </c>
    </row>
    <row r="260">
      <c r="A260" s="3" t="n"/>
      <c r="J260">
        <f>IF(OR(E260="",I260=""),"",IF(F260&lt;&gt;"",ABS(E260-F260)*Settings!$B$2*I260,IF($C260="Long",E260*Settings!$B$2*I260,IF(W260&lt;&gt;"",(W260-E260)*Settings!$B$2*I260,""))))</f>
        <v/>
      </c>
      <c r="K260">
        <f>IF(OR(E260="",H260="",I260=""),"",(H260-E260)*IF($C260="Short",-1,1)*Settings!$B$2*I260-N260)</f>
        <v/>
      </c>
      <c r="L260" s="4">
        <f>IF(OR(J260="",K260=""),"",IFERROR(K260/ABS(J260),""))</f>
        <v/>
      </c>
      <c r="M260">
        <f>IF(K260="","",IF(K260&gt;0,"Win",IF(K260&lt;0,"Loss","Breakeven")))</f>
        <v/>
      </c>
      <c r="T260" s="3" t="n"/>
      <c r="U260">
        <f>IF(OR($A260="",T260=""),"",T260-$A260)</f>
        <v/>
      </c>
    </row>
    <row r="261">
      <c r="A261" s="3" t="n"/>
      <c r="J261">
        <f>IF(OR(E261="",I261=""),"",IF(F261&lt;&gt;"",ABS(E261-F261)*Settings!$B$2*I261,IF($C261="Long",E261*Settings!$B$2*I261,IF(W261&lt;&gt;"",(W261-E261)*Settings!$B$2*I261,""))))</f>
        <v/>
      </c>
      <c r="K261">
        <f>IF(OR(E261="",H261="",I261=""),"",(H261-E261)*IF($C261="Short",-1,1)*Settings!$B$2*I261-N261)</f>
        <v/>
      </c>
      <c r="L261" s="4">
        <f>IF(OR(J261="",K261=""),"",IFERROR(K261/ABS(J261),""))</f>
        <v/>
      </c>
      <c r="M261">
        <f>IF(K261="","",IF(K261&gt;0,"Win",IF(K261&lt;0,"Loss","Breakeven")))</f>
        <v/>
      </c>
      <c r="T261" s="3" t="n"/>
      <c r="U261">
        <f>IF(OR($A261="",T261=""),"",T261-$A261)</f>
        <v/>
      </c>
    </row>
    <row r="262">
      <c r="A262" s="3" t="n"/>
      <c r="J262">
        <f>IF(OR(E262="",I262=""),"",IF(F262&lt;&gt;"",ABS(E262-F262)*Settings!$B$2*I262,IF($C262="Long",E262*Settings!$B$2*I262,IF(W262&lt;&gt;"",(W262-E262)*Settings!$B$2*I262,""))))</f>
        <v/>
      </c>
      <c r="K262">
        <f>IF(OR(E262="",H262="",I262=""),"",(H262-E262)*IF($C262="Short",-1,1)*Settings!$B$2*I262-N262)</f>
        <v/>
      </c>
      <c r="L262" s="4">
        <f>IF(OR(J262="",K262=""),"",IFERROR(K262/ABS(J262),""))</f>
        <v/>
      </c>
      <c r="M262">
        <f>IF(K262="","",IF(K262&gt;0,"Win",IF(K262&lt;0,"Loss","Breakeven")))</f>
        <v/>
      </c>
      <c r="T262" s="3" t="n"/>
      <c r="U262">
        <f>IF(OR($A262="",T262=""),"",T262-$A262)</f>
        <v/>
      </c>
    </row>
    <row r="263">
      <c r="A263" s="3" t="n"/>
      <c r="J263">
        <f>IF(OR(E263="",I263=""),"",IF(F263&lt;&gt;"",ABS(E263-F263)*Settings!$B$2*I263,IF($C263="Long",E263*Settings!$B$2*I263,IF(W263&lt;&gt;"",(W263-E263)*Settings!$B$2*I263,""))))</f>
        <v/>
      </c>
      <c r="K263">
        <f>IF(OR(E263="",H263="",I263=""),"",(H263-E263)*IF($C263="Short",-1,1)*Settings!$B$2*I263-N263)</f>
        <v/>
      </c>
      <c r="L263" s="4">
        <f>IF(OR(J263="",K263=""),"",IFERROR(K263/ABS(J263),""))</f>
        <v/>
      </c>
      <c r="M263">
        <f>IF(K263="","",IF(K263&gt;0,"Win",IF(K263&lt;0,"Loss","Breakeven")))</f>
        <v/>
      </c>
      <c r="T263" s="3" t="n"/>
      <c r="U263">
        <f>IF(OR($A263="",T263=""),"",T263-$A263)</f>
        <v/>
      </c>
    </row>
    <row r="264">
      <c r="A264" s="3" t="n"/>
      <c r="J264">
        <f>IF(OR(E264="",I264=""),"",IF(F264&lt;&gt;"",ABS(E264-F264)*Settings!$B$2*I264,IF($C264="Long",E264*Settings!$B$2*I264,IF(W264&lt;&gt;"",(W264-E264)*Settings!$B$2*I264,""))))</f>
        <v/>
      </c>
      <c r="K264">
        <f>IF(OR(E264="",H264="",I264=""),"",(H264-E264)*IF($C264="Short",-1,1)*Settings!$B$2*I264-N264)</f>
        <v/>
      </c>
      <c r="L264" s="4">
        <f>IF(OR(J264="",K264=""),"",IFERROR(K264/ABS(J264),""))</f>
        <v/>
      </c>
      <c r="M264">
        <f>IF(K264="","",IF(K264&gt;0,"Win",IF(K264&lt;0,"Loss","Breakeven")))</f>
        <v/>
      </c>
      <c r="T264" s="3" t="n"/>
      <c r="U264">
        <f>IF(OR($A264="",T264=""),"",T264-$A264)</f>
        <v/>
      </c>
    </row>
    <row r="265">
      <c r="A265" s="3" t="n"/>
      <c r="J265">
        <f>IF(OR(E265="",I265=""),"",IF(F265&lt;&gt;"",ABS(E265-F265)*Settings!$B$2*I265,IF($C265="Long",E265*Settings!$B$2*I265,IF(W265&lt;&gt;"",(W265-E265)*Settings!$B$2*I265,""))))</f>
        <v/>
      </c>
      <c r="K265">
        <f>IF(OR(E265="",H265="",I265=""),"",(H265-E265)*IF($C265="Short",-1,1)*Settings!$B$2*I265-N265)</f>
        <v/>
      </c>
      <c r="L265" s="4">
        <f>IF(OR(J265="",K265=""),"",IFERROR(K265/ABS(J265),""))</f>
        <v/>
      </c>
      <c r="M265">
        <f>IF(K265="","",IF(K265&gt;0,"Win",IF(K265&lt;0,"Loss","Breakeven")))</f>
        <v/>
      </c>
      <c r="T265" s="3" t="n"/>
      <c r="U265">
        <f>IF(OR($A265="",T265=""),"",T265-$A265)</f>
        <v/>
      </c>
    </row>
    <row r="266">
      <c r="A266" s="3" t="n"/>
      <c r="J266">
        <f>IF(OR(E266="",I266=""),"",IF(F266&lt;&gt;"",ABS(E266-F266)*Settings!$B$2*I266,IF($C266="Long",E266*Settings!$B$2*I266,IF(W266&lt;&gt;"",(W266-E266)*Settings!$B$2*I266,""))))</f>
        <v/>
      </c>
      <c r="K266">
        <f>IF(OR(E266="",H266="",I266=""),"",(H266-E266)*IF($C266="Short",-1,1)*Settings!$B$2*I266-N266)</f>
        <v/>
      </c>
      <c r="L266" s="4">
        <f>IF(OR(J266="",K266=""),"",IFERROR(K266/ABS(J266),""))</f>
        <v/>
      </c>
      <c r="M266">
        <f>IF(K266="","",IF(K266&gt;0,"Win",IF(K266&lt;0,"Loss","Breakeven")))</f>
        <v/>
      </c>
      <c r="T266" s="3" t="n"/>
      <c r="U266">
        <f>IF(OR($A266="",T266=""),"",T266-$A266)</f>
        <v/>
      </c>
    </row>
    <row r="267">
      <c r="A267" s="3" t="n"/>
      <c r="J267">
        <f>IF(OR(E267="",I267=""),"",IF(F267&lt;&gt;"",ABS(E267-F267)*Settings!$B$2*I267,IF($C267="Long",E267*Settings!$B$2*I267,IF(W267&lt;&gt;"",(W267-E267)*Settings!$B$2*I267,""))))</f>
        <v/>
      </c>
      <c r="K267">
        <f>IF(OR(E267="",H267="",I267=""),"",(H267-E267)*IF($C267="Short",-1,1)*Settings!$B$2*I267-N267)</f>
        <v/>
      </c>
      <c r="L267" s="4">
        <f>IF(OR(J267="",K267=""),"",IFERROR(K267/ABS(J267),""))</f>
        <v/>
      </c>
      <c r="M267">
        <f>IF(K267="","",IF(K267&gt;0,"Win",IF(K267&lt;0,"Loss","Breakeven")))</f>
        <v/>
      </c>
      <c r="T267" s="3" t="n"/>
      <c r="U267">
        <f>IF(OR($A267="",T267=""),"",T267-$A267)</f>
        <v/>
      </c>
    </row>
    <row r="268">
      <c r="A268" s="3" t="n"/>
      <c r="J268">
        <f>IF(OR(E268="",I268=""),"",IF(F268&lt;&gt;"",ABS(E268-F268)*Settings!$B$2*I268,IF($C268="Long",E268*Settings!$B$2*I268,IF(W268&lt;&gt;"",(W268-E268)*Settings!$B$2*I268,""))))</f>
        <v/>
      </c>
      <c r="K268">
        <f>IF(OR(E268="",H268="",I268=""),"",(H268-E268)*IF($C268="Short",-1,1)*Settings!$B$2*I268-N268)</f>
        <v/>
      </c>
      <c r="L268" s="4">
        <f>IF(OR(J268="",K268=""),"",IFERROR(K268/ABS(J268),""))</f>
        <v/>
      </c>
      <c r="M268">
        <f>IF(K268="","",IF(K268&gt;0,"Win",IF(K268&lt;0,"Loss","Breakeven")))</f>
        <v/>
      </c>
      <c r="T268" s="3" t="n"/>
      <c r="U268">
        <f>IF(OR($A268="",T268=""),"",T268-$A268)</f>
        <v/>
      </c>
    </row>
    <row r="269">
      <c r="A269" s="3" t="n"/>
      <c r="J269">
        <f>IF(OR(E269="",I269=""),"",IF(F269&lt;&gt;"",ABS(E269-F269)*Settings!$B$2*I269,IF($C269="Long",E269*Settings!$B$2*I269,IF(W269&lt;&gt;"",(W269-E269)*Settings!$B$2*I269,""))))</f>
        <v/>
      </c>
      <c r="K269">
        <f>IF(OR(E269="",H269="",I269=""),"",(H269-E269)*IF($C269="Short",-1,1)*Settings!$B$2*I269-N269)</f>
        <v/>
      </c>
      <c r="L269" s="4">
        <f>IF(OR(J269="",K269=""),"",IFERROR(K269/ABS(J269),""))</f>
        <v/>
      </c>
      <c r="M269">
        <f>IF(K269="","",IF(K269&gt;0,"Win",IF(K269&lt;0,"Loss","Breakeven")))</f>
        <v/>
      </c>
      <c r="T269" s="3" t="n"/>
      <c r="U269">
        <f>IF(OR($A269="",T269=""),"",T269-$A269)</f>
        <v/>
      </c>
    </row>
    <row r="270">
      <c r="A270" s="3" t="n"/>
      <c r="J270">
        <f>IF(OR(E270="",I270=""),"",IF(F270&lt;&gt;"",ABS(E270-F270)*Settings!$B$2*I270,IF($C270="Long",E270*Settings!$B$2*I270,IF(W270&lt;&gt;"",(W270-E270)*Settings!$B$2*I270,""))))</f>
        <v/>
      </c>
      <c r="K270">
        <f>IF(OR(E270="",H270="",I270=""),"",(H270-E270)*IF($C270="Short",-1,1)*Settings!$B$2*I270-N270)</f>
        <v/>
      </c>
      <c r="L270" s="4">
        <f>IF(OR(J270="",K270=""),"",IFERROR(K270/ABS(J270),""))</f>
        <v/>
      </c>
      <c r="M270">
        <f>IF(K270="","",IF(K270&gt;0,"Win",IF(K270&lt;0,"Loss","Breakeven")))</f>
        <v/>
      </c>
      <c r="T270" s="3" t="n"/>
      <c r="U270">
        <f>IF(OR($A270="",T270=""),"",T270-$A270)</f>
        <v/>
      </c>
    </row>
    <row r="271">
      <c r="A271" s="3" t="n"/>
      <c r="J271">
        <f>IF(OR(E271="",I271=""),"",IF(F271&lt;&gt;"",ABS(E271-F271)*Settings!$B$2*I271,IF($C271="Long",E271*Settings!$B$2*I271,IF(W271&lt;&gt;"",(W271-E271)*Settings!$B$2*I271,""))))</f>
        <v/>
      </c>
      <c r="K271">
        <f>IF(OR(E271="",H271="",I271=""),"",(H271-E271)*IF($C271="Short",-1,1)*Settings!$B$2*I271-N271)</f>
        <v/>
      </c>
      <c r="L271" s="4">
        <f>IF(OR(J271="",K271=""),"",IFERROR(K271/ABS(J271),""))</f>
        <v/>
      </c>
      <c r="M271">
        <f>IF(K271="","",IF(K271&gt;0,"Win",IF(K271&lt;0,"Loss","Breakeven")))</f>
        <v/>
      </c>
      <c r="T271" s="3" t="n"/>
      <c r="U271">
        <f>IF(OR($A271="",T271=""),"",T271-$A271)</f>
        <v/>
      </c>
    </row>
    <row r="272">
      <c r="A272" s="3" t="n"/>
      <c r="J272">
        <f>IF(OR(E272="",I272=""),"",IF(F272&lt;&gt;"",ABS(E272-F272)*Settings!$B$2*I272,IF($C272="Long",E272*Settings!$B$2*I272,IF(W272&lt;&gt;"",(W272-E272)*Settings!$B$2*I272,""))))</f>
        <v/>
      </c>
      <c r="K272">
        <f>IF(OR(E272="",H272="",I272=""),"",(H272-E272)*IF($C272="Short",-1,1)*Settings!$B$2*I272-N272)</f>
        <v/>
      </c>
      <c r="L272" s="4">
        <f>IF(OR(J272="",K272=""),"",IFERROR(K272/ABS(J272),""))</f>
        <v/>
      </c>
      <c r="M272">
        <f>IF(K272="","",IF(K272&gt;0,"Win",IF(K272&lt;0,"Loss","Breakeven")))</f>
        <v/>
      </c>
      <c r="T272" s="3" t="n"/>
      <c r="U272">
        <f>IF(OR($A272="",T272=""),"",T272-$A272)</f>
        <v/>
      </c>
    </row>
    <row r="273">
      <c r="A273" s="3" t="n"/>
      <c r="J273">
        <f>IF(OR(E273="",I273=""),"",IF(F273&lt;&gt;"",ABS(E273-F273)*Settings!$B$2*I273,IF($C273="Long",E273*Settings!$B$2*I273,IF(W273&lt;&gt;"",(W273-E273)*Settings!$B$2*I273,""))))</f>
        <v/>
      </c>
      <c r="K273">
        <f>IF(OR(E273="",H273="",I273=""),"",(H273-E273)*IF($C273="Short",-1,1)*Settings!$B$2*I273-N273)</f>
        <v/>
      </c>
      <c r="L273" s="4">
        <f>IF(OR(J273="",K273=""),"",IFERROR(K273/ABS(J273),""))</f>
        <v/>
      </c>
      <c r="M273">
        <f>IF(K273="","",IF(K273&gt;0,"Win",IF(K273&lt;0,"Loss","Breakeven")))</f>
        <v/>
      </c>
      <c r="T273" s="3" t="n"/>
      <c r="U273">
        <f>IF(OR($A273="",T273=""),"",T273-$A273)</f>
        <v/>
      </c>
    </row>
    <row r="274">
      <c r="A274" s="3" t="n"/>
      <c r="J274">
        <f>IF(OR(E274="",I274=""),"",IF(F274&lt;&gt;"",ABS(E274-F274)*Settings!$B$2*I274,IF($C274="Long",E274*Settings!$B$2*I274,IF(W274&lt;&gt;"",(W274-E274)*Settings!$B$2*I274,""))))</f>
        <v/>
      </c>
      <c r="K274">
        <f>IF(OR(E274="",H274="",I274=""),"",(H274-E274)*IF($C274="Short",-1,1)*Settings!$B$2*I274-N274)</f>
        <v/>
      </c>
      <c r="L274" s="4">
        <f>IF(OR(J274="",K274=""),"",IFERROR(K274/ABS(J274),""))</f>
        <v/>
      </c>
      <c r="M274">
        <f>IF(K274="","",IF(K274&gt;0,"Win",IF(K274&lt;0,"Loss","Breakeven")))</f>
        <v/>
      </c>
      <c r="T274" s="3" t="n"/>
      <c r="U274">
        <f>IF(OR($A274="",T274=""),"",T274-$A274)</f>
        <v/>
      </c>
    </row>
    <row r="275">
      <c r="A275" s="3" t="n"/>
      <c r="J275">
        <f>IF(OR(E275="",I275=""),"",IF(F275&lt;&gt;"",ABS(E275-F275)*Settings!$B$2*I275,IF($C275="Long",E275*Settings!$B$2*I275,IF(W275&lt;&gt;"",(W275-E275)*Settings!$B$2*I275,""))))</f>
        <v/>
      </c>
      <c r="K275">
        <f>IF(OR(E275="",H275="",I275=""),"",(H275-E275)*IF($C275="Short",-1,1)*Settings!$B$2*I275-N275)</f>
        <v/>
      </c>
      <c r="L275" s="4">
        <f>IF(OR(J275="",K275=""),"",IFERROR(K275/ABS(J275),""))</f>
        <v/>
      </c>
      <c r="M275">
        <f>IF(K275="","",IF(K275&gt;0,"Win",IF(K275&lt;0,"Loss","Breakeven")))</f>
        <v/>
      </c>
      <c r="T275" s="3" t="n"/>
      <c r="U275">
        <f>IF(OR($A275="",T275=""),"",T275-$A275)</f>
        <v/>
      </c>
    </row>
    <row r="276">
      <c r="A276" s="3" t="n"/>
      <c r="J276">
        <f>IF(OR(E276="",I276=""),"",IF(F276&lt;&gt;"",ABS(E276-F276)*Settings!$B$2*I276,IF($C276="Long",E276*Settings!$B$2*I276,IF(W276&lt;&gt;"",(W276-E276)*Settings!$B$2*I276,""))))</f>
        <v/>
      </c>
      <c r="K276">
        <f>IF(OR(E276="",H276="",I276=""),"",(H276-E276)*IF($C276="Short",-1,1)*Settings!$B$2*I276-N276)</f>
        <v/>
      </c>
      <c r="L276" s="4">
        <f>IF(OR(J276="",K276=""),"",IFERROR(K276/ABS(J276),""))</f>
        <v/>
      </c>
      <c r="M276">
        <f>IF(K276="","",IF(K276&gt;0,"Win",IF(K276&lt;0,"Loss","Breakeven")))</f>
        <v/>
      </c>
      <c r="T276" s="3" t="n"/>
      <c r="U276">
        <f>IF(OR($A276="",T276=""),"",T276-$A276)</f>
        <v/>
      </c>
    </row>
    <row r="277">
      <c r="A277" s="3" t="n"/>
      <c r="J277">
        <f>IF(OR(E277="",I277=""),"",IF(F277&lt;&gt;"",ABS(E277-F277)*Settings!$B$2*I277,IF($C277="Long",E277*Settings!$B$2*I277,IF(W277&lt;&gt;"",(W277-E277)*Settings!$B$2*I277,""))))</f>
        <v/>
      </c>
      <c r="K277">
        <f>IF(OR(E277="",H277="",I277=""),"",(H277-E277)*IF($C277="Short",-1,1)*Settings!$B$2*I277-N277)</f>
        <v/>
      </c>
      <c r="L277" s="4">
        <f>IF(OR(J277="",K277=""),"",IFERROR(K277/ABS(J277),""))</f>
        <v/>
      </c>
      <c r="M277">
        <f>IF(K277="","",IF(K277&gt;0,"Win",IF(K277&lt;0,"Loss","Breakeven")))</f>
        <v/>
      </c>
      <c r="T277" s="3" t="n"/>
      <c r="U277">
        <f>IF(OR($A277="",T277=""),"",T277-$A277)</f>
        <v/>
      </c>
    </row>
    <row r="278">
      <c r="A278" s="3" t="n"/>
      <c r="J278">
        <f>IF(OR(E278="",I278=""),"",IF(F278&lt;&gt;"",ABS(E278-F278)*Settings!$B$2*I278,IF($C278="Long",E278*Settings!$B$2*I278,IF(W278&lt;&gt;"",(W278-E278)*Settings!$B$2*I278,""))))</f>
        <v/>
      </c>
      <c r="K278">
        <f>IF(OR(E278="",H278="",I278=""),"",(H278-E278)*IF($C278="Short",-1,1)*Settings!$B$2*I278-N278)</f>
        <v/>
      </c>
      <c r="L278" s="4">
        <f>IF(OR(J278="",K278=""),"",IFERROR(K278/ABS(J278),""))</f>
        <v/>
      </c>
      <c r="M278">
        <f>IF(K278="","",IF(K278&gt;0,"Win",IF(K278&lt;0,"Loss","Breakeven")))</f>
        <v/>
      </c>
      <c r="T278" s="3" t="n"/>
      <c r="U278">
        <f>IF(OR($A278="",T278=""),"",T278-$A278)</f>
        <v/>
      </c>
    </row>
    <row r="279">
      <c r="A279" s="3" t="n"/>
      <c r="J279">
        <f>IF(OR(E279="",I279=""),"",IF(F279&lt;&gt;"",ABS(E279-F279)*Settings!$B$2*I279,IF($C279="Long",E279*Settings!$B$2*I279,IF(W279&lt;&gt;"",(W279-E279)*Settings!$B$2*I279,""))))</f>
        <v/>
      </c>
      <c r="K279">
        <f>IF(OR(E279="",H279="",I279=""),"",(H279-E279)*IF($C279="Short",-1,1)*Settings!$B$2*I279-N279)</f>
        <v/>
      </c>
      <c r="L279" s="4">
        <f>IF(OR(J279="",K279=""),"",IFERROR(K279/ABS(J279),""))</f>
        <v/>
      </c>
      <c r="M279">
        <f>IF(K279="","",IF(K279&gt;0,"Win",IF(K279&lt;0,"Loss","Breakeven")))</f>
        <v/>
      </c>
      <c r="T279" s="3" t="n"/>
      <c r="U279">
        <f>IF(OR($A279="",T279=""),"",T279-$A279)</f>
        <v/>
      </c>
    </row>
    <row r="280">
      <c r="A280" s="3" t="n"/>
      <c r="J280">
        <f>IF(OR(E280="",I280=""),"",IF(F280&lt;&gt;"",ABS(E280-F280)*Settings!$B$2*I280,IF($C280="Long",E280*Settings!$B$2*I280,IF(W280&lt;&gt;"",(W280-E280)*Settings!$B$2*I280,""))))</f>
        <v/>
      </c>
      <c r="K280">
        <f>IF(OR(E280="",H280="",I280=""),"",(H280-E280)*IF($C280="Short",-1,1)*Settings!$B$2*I280-N280)</f>
        <v/>
      </c>
      <c r="L280" s="4">
        <f>IF(OR(J280="",K280=""),"",IFERROR(K280/ABS(J280),""))</f>
        <v/>
      </c>
      <c r="M280">
        <f>IF(K280="","",IF(K280&gt;0,"Win",IF(K280&lt;0,"Loss","Breakeven")))</f>
        <v/>
      </c>
      <c r="T280" s="3" t="n"/>
      <c r="U280">
        <f>IF(OR($A280="",T280=""),"",T280-$A280)</f>
        <v/>
      </c>
    </row>
    <row r="281">
      <c r="A281" s="3" t="n"/>
      <c r="J281">
        <f>IF(OR(E281="",I281=""),"",IF(F281&lt;&gt;"",ABS(E281-F281)*Settings!$B$2*I281,IF($C281="Long",E281*Settings!$B$2*I281,IF(W281&lt;&gt;"",(W281-E281)*Settings!$B$2*I281,""))))</f>
        <v/>
      </c>
      <c r="K281">
        <f>IF(OR(E281="",H281="",I281=""),"",(H281-E281)*IF($C281="Short",-1,1)*Settings!$B$2*I281-N281)</f>
        <v/>
      </c>
      <c r="L281" s="4">
        <f>IF(OR(J281="",K281=""),"",IFERROR(K281/ABS(J281),""))</f>
        <v/>
      </c>
      <c r="M281">
        <f>IF(K281="","",IF(K281&gt;0,"Win",IF(K281&lt;0,"Loss","Breakeven")))</f>
        <v/>
      </c>
      <c r="T281" s="3" t="n"/>
      <c r="U281">
        <f>IF(OR($A281="",T281=""),"",T281-$A281)</f>
        <v/>
      </c>
    </row>
    <row r="282">
      <c r="A282" s="3" t="n"/>
      <c r="J282">
        <f>IF(OR(E282="",I282=""),"",IF(F282&lt;&gt;"",ABS(E282-F282)*Settings!$B$2*I282,IF($C282="Long",E282*Settings!$B$2*I282,IF(W282&lt;&gt;"",(W282-E282)*Settings!$B$2*I282,""))))</f>
        <v/>
      </c>
      <c r="K282">
        <f>IF(OR(E282="",H282="",I282=""),"",(H282-E282)*IF($C282="Short",-1,1)*Settings!$B$2*I282-N282)</f>
        <v/>
      </c>
      <c r="L282" s="4">
        <f>IF(OR(J282="",K282=""),"",IFERROR(K282/ABS(J282),""))</f>
        <v/>
      </c>
      <c r="M282">
        <f>IF(K282="","",IF(K282&gt;0,"Win",IF(K282&lt;0,"Loss","Breakeven")))</f>
        <v/>
      </c>
      <c r="T282" s="3" t="n"/>
      <c r="U282">
        <f>IF(OR($A282="",T282=""),"",T282-$A282)</f>
        <v/>
      </c>
    </row>
    <row r="283">
      <c r="A283" s="3" t="n"/>
      <c r="J283">
        <f>IF(OR(E283="",I283=""),"",IF(F283&lt;&gt;"",ABS(E283-F283)*Settings!$B$2*I283,IF($C283="Long",E283*Settings!$B$2*I283,IF(W283&lt;&gt;"",(W283-E283)*Settings!$B$2*I283,""))))</f>
        <v/>
      </c>
      <c r="K283">
        <f>IF(OR(E283="",H283="",I283=""),"",(H283-E283)*IF($C283="Short",-1,1)*Settings!$B$2*I283-N283)</f>
        <v/>
      </c>
      <c r="L283" s="4">
        <f>IF(OR(J283="",K283=""),"",IFERROR(K283/ABS(J283),""))</f>
        <v/>
      </c>
      <c r="M283">
        <f>IF(K283="","",IF(K283&gt;0,"Win",IF(K283&lt;0,"Loss","Breakeven")))</f>
        <v/>
      </c>
      <c r="T283" s="3" t="n"/>
      <c r="U283">
        <f>IF(OR($A283="",T283=""),"",T283-$A283)</f>
        <v/>
      </c>
    </row>
    <row r="284">
      <c r="A284" s="3" t="n"/>
      <c r="J284">
        <f>IF(OR(E284="",I284=""),"",IF(F284&lt;&gt;"",ABS(E284-F284)*Settings!$B$2*I284,IF($C284="Long",E284*Settings!$B$2*I284,IF(W284&lt;&gt;"",(W284-E284)*Settings!$B$2*I284,""))))</f>
        <v/>
      </c>
      <c r="K284">
        <f>IF(OR(E284="",H284="",I284=""),"",(H284-E284)*IF($C284="Short",-1,1)*Settings!$B$2*I284-N284)</f>
        <v/>
      </c>
      <c r="L284" s="4">
        <f>IF(OR(J284="",K284=""),"",IFERROR(K284/ABS(J284),""))</f>
        <v/>
      </c>
      <c r="M284">
        <f>IF(K284="","",IF(K284&gt;0,"Win",IF(K284&lt;0,"Loss","Breakeven")))</f>
        <v/>
      </c>
      <c r="T284" s="3" t="n"/>
      <c r="U284">
        <f>IF(OR($A284="",T284=""),"",T284-$A284)</f>
        <v/>
      </c>
    </row>
    <row r="285">
      <c r="A285" s="3" t="n"/>
      <c r="J285">
        <f>IF(OR(E285="",I285=""),"",IF(F285&lt;&gt;"",ABS(E285-F285)*Settings!$B$2*I285,IF($C285="Long",E285*Settings!$B$2*I285,IF(W285&lt;&gt;"",(W285-E285)*Settings!$B$2*I285,""))))</f>
        <v/>
      </c>
      <c r="K285">
        <f>IF(OR(E285="",H285="",I285=""),"",(H285-E285)*IF($C285="Short",-1,1)*Settings!$B$2*I285-N285)</f>
        <v/>
      </c>
      <c r="L285" s="4">
        <f>IF(OR(J285="",K285=""),"",IFERROR(K285/ABS(J285),""))</f>
        <v/>
      </c>
      <c r="M285">
        <f>IF(K285="","",IF(K285&gt;0,"Win",IF(K285&lt;0,"Loss","Breakeven")))</f>
        <v/>
      </c>
      <c r="T285" s="3" t="n"/>
      <c r="U285">
        <f>IF(OR($A285="",T285=""),"",T285-$A285)</f>
        <v/>
      </c>
    </row>
    <row r="286">
      <c r="A286" s="3" t="n"/>
      <c r="J286">
        <f>IF(OR(E286="",I286=""),"",IF(F286&lt;&gt;"",ABS(E286-F286)*Settings!$B$2*I286,IF($C286="Long",E286*Settings!$B$2*I286,IF(W286&lt;&gt;"",(W286-E286)*Settings!$B$2*I286,""))))</f>
        <v/>
      </c>
      <c r="K286">
        <f>IF(OR(E286="",H286="",I286=""),"",(H286-E286)*IF($C286="Short",-1,1)*Settings!$B$2*I286-N286)</f>
        <v/>
      </c>
      <c r="L286" s="4">
        <f>IF(OR(J286="",K286=""),"",IFERROR(K286/ABS(J286),""))</f>
        <v/>
      </c>
      <c r="M286">
        <f>IF(K286="","",IF(K286&gt;0,"Win",IF(K286&lt;0,"Loss","Breakeven")))</f>
        <v/>
      </c>
      <c r="T286" s="3" t="n"/>
      <c r="U286">
        <f>IF(OR($A286="",T286=""),"",T286-$A286)</f>
        <v/>
      </c>
    </row>
    <row r="287">
      <c r="A287" s="3" t="n"/>
      <c r="J287">
        <f>IF(OR(E287="",I287=""),"",IF(F287&lt;&gt;"",ABS(E287-F287)*Settings!$B$2*I287,IF($C287="Long",E287*Settings!$B$2*I287,IF(W287&lt;&gt;"",(W287-E287)*Settings!$B$2*I287,""))))</f>
        <v/>
      </c>
      <c r="K287">
        <f>IF(OR(E287="",H287="",I287=""),"",(H287-E287)*IF($C287="Short",-1,1)*Settings!$B$2*I287-N287)</f>
        <v/>
      </c>
      <c r="L287" s="4">
        <f>IF(OR(J287="",K287=""),"",IFERROR(K287/ABS(J287),""))</f>
        <v/>
      </c>
      <c r="M287">
        <f>IF(K287="","",IF(K287&gt;0,"Win",IF(K287&lt;0,"Loss","Breakeven")))</f>
        <v/>
      </c>
      <c r="T287" s="3" t="n"/>
      <c r="U287">
        <f>IF(OR($A287="",T287=""),"",T287-$A287)</f>
        <v/>
      </c>
    </row>
    <row r="288">
      <c r="A288" s="3" t="n"/>
      <c r="J288">
        <f>IF(OR(E288="",I288=""),"",IF(F288&lt;&gt;"",ABS(E288-F288)*Settings!$B$2*I288,IF($C288="Long",E288*Settings!$B$2*I288,IF(W288&lt;&gt;"",(W288-E288)*Settings!$B$2*I288,""))))</f>
        <v/>
      </c>
      <c r="K288">
        <f>IF(OR(E288="",H288="",I288=""),"",(H288-E288)*IF($C288="Short",-1,1)*Settings!$B$2*I288-N288)</f>
        <v/>
      </c>
      <c r="L288" s="4">
        <f>IF(OR(J288="",K288=""),"",IFERROR(K288/ABS(J288),""))</f>
        <v/>
      </c>
      <c r="M288">
        <f>IF(K288="","",IF(K288&gt;0,"Win",IF(K288&lt;0,"Loss","Breakeven")))</f>
        <v/>
      </c>
      <c r="T288" s="3" t="n"/>
      <c r="U288">
        <f>IF(OR($A288="",T288=""),"",T288-$A288)</f>
        <v/>
      </c>
    </row>
    <row r="289">
      <c r="A289" s="3" t="n"/>
      <c r="J289">
        <f>IF(OR(E289="",I289=""),"",IF(F289&lt;&gt;"",ABS(E289-F289)*Settings!$B$2*I289,IF($C289="Long",E289*Settings!$B$2*I289,IF(W289&lt;&gt;"",(W289-E289)*Settings!$B$2*I289,""))))</f>
        <v/>
      </c>
      <c r="K289">
        <f>IF(OR(E289="",H289="",I289=""),"",(H289-E289)*IF($C289="Short",-1,1)*Settings!$B$2*I289-N289)</f>
        <v/>
      </c>
      <c r="L289" s="4">
        <f>IF(OR(J289="",K289=""),"",IFERROR(K289/ABS(J289),""))</f>
        <v/>
      </c>
      <c r="M289">
        <f>IF(K289="","",IF(K289&gt;0,"Win",IF(K289&lt;0,"Loss","Breakeven")))</f>
        <v/>
      </c>
      <c r="T289" s="3" t="n"/>
      <c r="U289">
        <f>IF(OR($A289="",T289=""),"",T289-$A289)</f>
        <v/>
      </c>
    </row>
    <row r="290">
      <c r="A290" s="3" t="n"/>
      <c r="J290">
        <f>IF(OR(E290="",I290=""),"",IF(F290&lt;&gt;"",ABS(E290-F290)*Settings!$B$2*I290,IF($C290="Long",E290*Settings!$B$2*I290,IF(W290&lt;&gt;"",(W290-E290)*Settings!$B$2*I290,""))))</f>
        <v/>
      </c>
      <c r="K290">
        <f>IF(OR(E290="",H290="",I290=""),"",(H290-E290)*IF($C290="Short",-1,1)*Settings!$B$2*I290-N290)</f>
        <v/>
      </c>
      <c r="L290" s="4">
        <f>IF(OR(J290="",K290=""),"",IFERROR(K290/ABS(J290),""))</f>
        <v/>
      </c>
      <c r="M290">
        <f>IF(K290="","",IF(K290&gt;0,"Win",IF(K290&lt;0,"Loss","Breakeven")))</f>
        <v/>
      </c>
      <c r="T290" s="3" t="n"/>
      <c r="U290">
        <f>IF(OR($A290="",T290=""),"",T290-$A290)</f>
        <v/>
      </c>
    </row>
    <row r="291">
      <c r="A291" s="3" t="n"/>
      <c r="J291">
        <f>IF(OR(E291="",I291=""),"",IF(F291&lt;&gt;"",ABS(E291-F291)*Settings!$B$2*I291,IF($C291="Long",E291*Settings!$B$2*I291,IF(W291&lt;&gt;"",(W291-E291)*Settings!$B$2*I291,""))))</f>
        <v/>
      </c>
      <c r="K291">
        <f>IF(OR(E291="",H291="",I291=""),"",(H291-E291)*IF($C291="Short",-1,1)*Settings!$B$2*I291-N291)</f>
        <v/>
      </c>
      <c r="L291" s="4">
        <f>IF(OR(J291="",K291=""),"",IFERROR(K291/ABS(J291),""))</f>
        <v/>
      </c>
      <c r="M291">
        <f>IF(K291="","",IF(K291&gt;0,"Win",IF(K291&lt;0,"Loss","Breakeven")))</f>
        <v/>
      </c>
      <c r="T291" s="3" t="n"/>
      <c r="U291">
        <f>IF(OR($A291="",T291=""),"",T291-$A291)</f>
        <v/>
      </c>
    </row>
    <row r="292">
      <c r="A292" s="3" t="n"/>
      <c r="J292">
        <f>IF(OR(E292="",I292=""),"",IF(F292&lt;&gt;"",ABS(E292-F292)*Settings!$B$2*I292,IF($C292="Long",E292*Settings!$B$2*I292,IF(W292&lt;&gt;"",(W292-E292)*Settings!$B$2*I292,""))))</f>
        <v/>
      </c>
      <c r="K292">
        <f>IF(OR(E292="",H292="",I292=""),"",(H292-E292)*IF($C292="Short",-1,1)*Settings!$B$2*I292-N292)</f>
        <v/>
      </c>
      <c r="L292" s="4">
        <f>IF(OR(J292="",K292=""),"",IFERROR(K292/ABS(J292),""))</f>
        <v/>
      </c>
      <c r="M292">
        <f>IF(K292="","",IF(K292&gt;0,"Win",IF(K292&lt;0,"Loss","Breakeven")))</f>
        <v/>
      </c>
      <c r="T292" s="3" t="n"/>
      <c r="U292">
        <f>IF(OR($A292="",T292=""),"",T292-$A292)</f>
        <v/>
      </c>
    </row>
    <row r="293">
      <c r="A293" s="3" t="n"/>
      <c r="J293">
        <f>IF(OR(E293="",I293=""),"",IF(F293&lt;&gt;"",ABS(E293-F293)*Settings!$B$2*I293,IF($C293="Long",E293*Settings!$B$2*I293,IF(W293&lt;&gt;"",(W293-E293)*Settings!$B$2*I293,""))))</f>
        <v/>
      </c>
      <c r="K293">
        <f>IF(OR(E293="",H293="",I293=""),"",(H293-E293)*IF($C293="Short",-1,1)*Settings!$B$2*I293-N293)</f>
        <v/>
      </c>
      <c r="L293" s="4">
        <f>IF(OR(J293="",K293=""),"",IFERROR(K293/ABS(J293),""))</f>
        <v/>
      </c>
      <c r="M293">
        <f>IF(K293="","",IF(K293&gt;0,"Win",IF(K293&lt;0,"Loss","Breakeven")))</f>
        <v/>
      </c>
      <c r="T293" s="3" t="n"/>
      <c r="U293">
        <f>IF(OR($A293="",T293=""),"",T293-$A293)</f>
        <v/>
      </c>
    </row>
    <row r="294">
      <c r="A294" s="3" t="n"/>
      <c r="J294">
        <f>IF(OR(E294="",I294=""),"",IF(F294&lt;&gt;"",ABS(E294-F294)*Settings!$B$2*I294,IF($C294="Long",E294*Settings!$B$2*I294,IF(W294&lt;&gt;"",(W294-E294)*Settings!$B$2*I294,""))))</f>
        <v/>
      </c>
      <c r="K294">
        <f>IF(OR(E294="",H294="",I294=""),"",(H294-E294)*IF($C294="Short",-1,1)*Settings!$B$2*I294-N294)</f>
        <v/>
      </c>
      <c r="L294" s="4">
        <f>IF(OR(J294="",K294=""),"",IFERROR(K294/ABS(J294),""))</f>
        <v/>
      </c>
      <c r="M294">
        <f>IF(K294="","",IF(K294&gt;0,"Win",IF(K294&lt;0,"Loss","Breakeven")))</f>
        <v/>
      </c>
      <c r="T294" s="3" t="n"/>
      <c r="U294">
        <f>IF(OR($A294="",T294=""),"",T294-$A294)</f>
        <v/>
      </c>
    </row>
    <row r="295">
      <c r="A295" s="3" t="n"/>
      <c r="J295">
        <f>IF(OR(E295="",I295=""),"",IF(F295&lt;&gt;"",ABS(E295-F295)*Settings!$B$2*I295,IF($C295="Long",E295*Settings!$B$2*I295,IF(W295&lt;&gt;"",(W295-E295)*Settings!$B$2*I295,""))))</f>
        <v/>
      </c>
      <c r="K295">
        <f>IF(OR(E295="",H295="",I295=""),"",(H295-E295)*IF($C295="Short",-1,1)*Settings!$B$2*I295-N295)</f>
        <v/>
      </c>
      <c r="L295" s="4">
        <f>IF(OR(J295="",K295=""),"",IFERROR(K295/ABS(J295),""))</f>
        <v/>
      </c>
      <c r="M295">
        <f>IF(K295="","",IF(K295&gt;0,"Win",IF(K295&lt;0,"Loss","Breakeven")))</f>
        <v/>
      </c>
      <c r="T295" s="3" t="n"/>
      <c r="U295">
        <f>IF(OR($A295="",T295=""),"",T295-$A295)</f>
        <v/>
      </c>
    </row>
    <row r="296">
      <c r="A296" s="3" t="n"/>
      <c r="J296">
        <f>IF(OR(E296="",I296=""),"",IF(F296&lt;&gt;"",ABS(E296-F296)*Settings!$B$2*I296,IF($C296="Long",E296*Settings!$B$2*I296,IF(W296&lt;&gt;"",(W296-E296)*Settings!$B$2*I296,""))))</f>
        <v/>
      </c>
      <c r="K296">
        <f>IF(OR(E296="",H296="",I296=""),"",(H296-E296)*IF($C296="Short",-1,1)*Settings!$B$2*I296-N296)</f>
        <v/>
      </c>
      <c r="L296" s="4">
        <f>IF(OR(J296="",K296=""),"",IFERROR(K296/ABS(J296),""))</f>
        <v/>
      </c>
      <c r="M296">
        <f>IF(K296="","",IF(K296&gt;0,"Win",IF(K296&lt;0,"Loss","Breakeven")))</f>
        <v/>
      </c>
      <c r="T296" s="3" t="n"/>
      <c r="U296">
        <f>IF(OR($A296="",T296=""),"",T296-$A296)</f>
        <v/>
      </c>
    </row>
    <row r="297">
      <c r="A297" s="3" t="n"/>
      <c r="J297">
        <f>IF(OR(E297="",I297=""),"",IF(F297&lt;&gt;"",ABS(E297-F297)*Settings!$B$2*I297,IF($C297="Long",E297*Settings!$B$2*I297,IF(W297&lt;&gt;"",(W297-E297)*Settings!$B$2*I297,""))))</f>
        <v/>
      </c>
      <c r="K297">
        <f>IF(OR(E297="",H297="",I297=""),"",(H297-E297)*IF($C297="Short",-1,1)*Settings!$B$2*I297-N297)</f>
        <v/>
      </c>
      <c r="L297" s="4">
        <f>IF(OR(J297="",K297=""),"",IFERROR(K297/ABS(J297),""))</f>
        <v/>
      </c>
      <c r="M297">
        <f>IF(K297="","",IF(K297&gt;0,"Win",IF(K297&lt;0,"Loss","Breakeven")))</f>
        <v/>
      </c>
      <c r="T297" s="3" t="n"/>
      <c r="U297">
        <f>IF(OR($A297="",T297=""),"",T297-$A297)</f>
        <v/>
      </c>
    </row>
    <row r="298">
      <c r="A298" s="3" t="n"/>
      <c r="J298">
        <f>IF(OR(E298="",I298=""),"",IF(F298&lt;&gt;"",ABS(E298-F298)*Settings!$B$2*I298,IF($C298="Long",E298*Settings!$B$2*I298,IF(W298&lt;&gt;"",(W298-E298)*Settings!$B$2*I298,""))))</f>
        <v/>
      </c>
      <c r="K298">
        <f>IF(OR(E298="",H298="",I298=""),"",(H298-E298)*IF($C298="Short",-1,1)*Settings!$B$2*I298-N298)</f>
        <v/>
      </c>
      <c r="L298" s="4">
        <f>IF(OR(J298="",K298=""),"",IFERROR(K298/ABS(J298),""))</f>
        <v/>
      </c>
      <c r="M298">
        <f>IF(K298="","",IF(K298&gt;0,"Win",IF(K298&lt;0,"Loss","Breakeven")))</f>
        <v/>
      </c>
      <c r="T298" s="3" t="n"/>
      <c r="U298">
        <f>IF(OR($A298="",T298=""),"",T298-$A298)</f>
        <v/>
      </c>
    </row>
    <row r="299">
      <c r="A299" s="3" t="n"/>
      <c r="J299">
        <f>IF(OR(E299="",I299=""),"",IF(F299&lt;&gt;"",ABS(E299-F299)*Settings!$B$2*I299,IF($C299="Long",E299*Settings!$B$2*I299,IF(W299&lt;&gt;"",(W299-E299)*Settings!$B$2*I299,""))))</f>
        <v/>
      </c>
      <c r="K299">
        <f>IF(OR(E299="",H299="",I299=""),"",(H299-E299)*IF($C299="Short",-1,1)*Settings!$B$2*I299-N299)</f>
        <v/>
      </c>
      <c r="L299" s="4">
        <f>IF(OR(J299="",K299=""),"",IFERROR(K299/ABS(J299),""))</f>
        <v/>
      </c>
      <c r="M299">
        <f>IF(K299="","",IF(K299&gt;0,"Win",IF(K299&lt;0,"Loss","Breakeven")))</f>
        <v/>
      </c>
      <c r="T299" s="3" t="n"/>
      <c r="U299">
        <f>IF(OR($A299="",T299=""),"",T299-$A299)</f>
        <v/>
      </c>
    </row>
    <row r="300">
      <c r="A300" s="3" t="n"/>
      <c r="J300">
        <f>IF(OR(E300="",I300=""),"",IF(F300&lt;&gt;"",ABS(E300-F300)*Settings!$B$2*I300,IF($C300="Long",E300*Settings!$B$2*I300,IF(W300&lt;&gt;"",(W300-E300)*Settings!$B$2*I300,""))))</f>
        <v/>
      </c>
      <c r="K300">
        <f>IF(OR(E300="",H300="",I300=""),"",(H300-E300)*IF($C300="Short",-1,1)*Settings!$B$2*I300-N300)</f>
        <v/>
      </c>
      <c r="L300" s="4">
        <f>IF(OR(J300="",K300=""),"",IFERROR(K300/ABS(J300),""))</f>
        <v/>
      </c>
      <c r="M300">
        <f>IF(K300="","",IF(K300&gt;0,"Win",IF(K300&lt;0,"Loss","Breakeven")))</f>
        <v/>
      </c>
      <c r="T300" s="3" t="n"/>
      <c r="U300">
        <f>IF(OR($A300="",T300=""),"",T300-$A300)</f>
        <v/>
      </c>
    </row>
    <row r="301">
      <c r="A301" s="3" t="n"/>
      <c r="J301">
        <f>IF(OR(E301="",I301=""),"",IF(F301&lt;&gt;"",ABS(E301-F301)*Settings!$B$2*I301,IF($C301="Long",E301*Settings!$B$2*I301,IF(W301&lt;&gt;"",(W301-E301)*Settings!$B$2*I301,""))))</f>
        <v/>
      </c>
      <c r="K301">
        <f>IF(OR(E301="",H301="",I301=""),"",(H301-E301)*IF($C301="Short",-1,1)*Settings!$B$2*I301-N301)</f>
        <v/>
      </c>
      <c r="L301" s="4">
        <f>IF(OR(J301="",K301=""),"",IFERROR(K301/ABS(J301),""))</f>
        <v/>
      </c>
      <c r="M301">
        <f>IF(K301="","",IF(K301&gt;0,"Win",IF(K301&lt;0,"Loss","Breakeven")))</f>
        <v/>
      </c>
      <c r="T301" s="3" t="n"/>
      <c r="U301">
        <f>IF(OR($A301="",T301=""),"",T301-$A301)</f>
        <v/>
      </c>
    </row>
    <row r="302">
      <c r="A302" s="3" t="n"/>
      <c r="J302">
        <f>IF(OR(E302="",I302=""),"",IF(F302&lt;&gt;"",ABS(E302-F302)*Settings!$B$2*I302,IF($C302="Long",E302*Settings!$B$2*I302,IF(W302&lt;&gt;"",(W302-E302)*Settings!$B$2*I302,""))))</f>
        <v/>
      </c>
      <c r="K302">
        <f>IF(OR(E302="",H302="",I302=""),"",(H302-E302)*IF($C302="Short",-1,1)*Settings!$B$2*I302-N302)</f>
        <v/>
      </c>
      <c r="L302" s="4">
        <f>IF(OR(J302="",K302=""),"",IFERROR(K302/ABS(J302),""))</f>
        <v/>
      </c>
      <c r="M302">
        <f>IF(K302="","",IF(K302&gt;0,"Win",IF(K302&lt;0,"Loss","Breakeven")))</f>
        <v/>
      </c>
      <c r="T302" s="3" t="n"/>
      <c r="U302">
        <f>IF(OR($A302="",T302=""),"",T302-$A302)</f>
        <v/>
      </c>
    </row>
    <row r="303">
      <c r="A303" s="3" t="n"/>
      <c r="J303">
        <f>IF(OR(E303="",I303=""),"",IF(F303&lt;&gt;"",ABS(E303-F303)*Settings!$B$2*I303,IF($C303="Long",E303*Settings!$B$2*I303,IF(W303&lt;&gt;"",(W303-E303)*Settings!$B$2*I303,""))))</f>
        <v/>
      </c>
      <c r="K303">
        <f>IF(OR(E303="",H303="",I303=""),"",(H303-E303)*IF($C303="Short",-1,1)*Settings!$B$2*I303-N303)</f>
        <v/>
      </c>
      <c r="L303" s="4">
        <f>IF(OR(J303="",K303=""),"",IFERROR(K303/ABS(J303),""))</f>
        <v/>
      </c>
      <c r="M303">
        <f>IF(K303="","",IF(K303&gt;0,"Win",IF(K303&lt;0,"Loss","Breakeven")))</f>
        <v/>
      </c>
      <c r="T303" s="3" t="n"/>
      <c r="U303">
        <f>IF(OR($A303="",T303=""),"",T303-$A303)</f>
        <v/>
      </c>
    </row>
    <row r="304">
      <c r="A304" s="3" t="n"/>
      <c r="J304">
        <f>IF(OR(E304="",I304=""),"",IF(F304&lt;&gt;"",ABS(E304-F304)*Settings!$B$2*I304,IF($C304="Long",E304*Settings!$B$2*I304,IF(W304&lt;&gt;"",(W304-E304)*Settings!$B$2*I304,""))))</f>
        <v/>
      </c>
      <c r="K304">
        <f>IF(OR(E304="",H304="",I304=""),"",(H304-E304)*IF($C304="Short",-1,1)*Settings!$B$2*I304-N304)</f>
        <v/>
      </c>
      <c r="L304" s="4">
        <f>IF(OR(J304="",K304=""),"",IFERROR(K304/ABS(J304),""))</f>
        <v/>
      </c>
      <c r="M304">
        <f>IF(K304="","",IF(K304&gt;0,"Win",IF(K304&lt;0,"Loss","Breakeven")))</f>
        <v/>
      </c>
      <c r="T304" s="3" t="n"/>
      <c r="U304">
        <f>IF(OR($A304="",T304=""),"",T304-$A304)</f>
        <v/>
      </c>
    </row>
    <row r="305">
      <c r="A305" s="3" t="n"/>
      <c r="J305">
        <f>IF(OR(E305="",I305=""),"",IF(F305&lt;&gt;"",ABS(E305-F305)*Settings!$B$2*I305,IF($C305="Long",E305*Settings!$B$2*I305,IF(W305&lt;&gt;"",(W305-E305)*Settings!$B$2*I305,""))))</f>
        <v/>
      </c>
      <c r="K305">
        <f>IF(OR(E305="",H305="",I305=""),"",(H305-E305)*IF($C305="Short",-1,1)*Settings!$B$2*I305-N305)</f>
        <v/>
      </c>
      <c r="L305" s="4">
        <f>IF(OR(J305="",K305=""),"",IFERROR(K305/ABS(J305),""))</f>
        <v/>
      </c>
      <c r="M305">
        <f>IF(K305="","",IF(K305&gt;0,"Win",IF(K305&lt;0,"Loss","Breakeven")))</f>
        <v/>
      </c>
      <c r="T305" s="3" t="n"/>
      <c r="U305">
        <f>IF(OR($A305="",T305=""),"",T305-$A305)</f>
        <v/>
      </c>
    </row>
    <row r="306">
      <c r="A306" s="3" t="n"/>
      <c r="J306">
        <f>IF(OR(E306="",I306=""),"",IF(F306&lt;&gt;"",ABS(E306-F306)*Settings!$B$2*I306,IF($C306="Long",E306*Settings!$B$2*I306,IF(W306&lt;&gt;"",(W306-E306)*Settings!$B$2*I306,""))))</f>
        <v/>
      </c>
      <c r="K306">
        <f>IF(OR(E306="",H306="",I306=""),"",(H306-E306)*IF($C306="Short",-1,1)*Settings!$B$2*I306-N306)</f>
        <v/>
      </c>
      <c r="L306" s="4">
        <f>IF(OR(J306="",K306=""),"",IFERROR(K306/ABS(J306),""))</f>
        <v/>
      </c>
      <c r="M306">
        <f>IF(K306="","",IF(K306&gt;0,"Win",IF(K306&lt;0,"Loss","Breakeven")))</f>
        <v/>
      </c>
      <c r="T306" s="3" t="n"/>
      <c r="U306">
        <f>IF(OR($A306="",T306=""),"",T306-$A306)</f>
        <v/>
      </c>
    </row>
    <row r="307">
      <c r="A307" s="3" t="n"/>
      <c r="J307">
        <f>IF(OR(E307="",I307=""),"",IF(F307&lt;&gt;"",ABS(E307-F307)*Settings!$B$2*I307,IF($C307="Long",E307*Settings!$B$2*I307,IF(W307&lt;&gt;"",(W307-E307)*Settings!$B$2*I307,""))))</f>
        <v/>
      </c>
      <c r="K307">
        <f>IF(OR(E307="",H307="",I307=""),"",(H307-E307)*IF($C307="Short",-1,1)*Settings!$B$2*I307-N307)</f>
        <v/>
      </c>
      <c r="L307" s="4">
        <f>IF(OR(J307="",K307=""),"",IFERROR(K307/ABS(J307),""))</f>
        <v/>
      </c>
      <c r="M307">
        <f>IF(K307="","",IF(K307&gt;0,"Win",IF(K307&lt;0,"Loss","Breakeven")))</f>
        <v/>
      </c>
      <c r="T307" s="3" t="n"/>
      <c r="U307">
        <f>IF(OR($A307="",T307=""),"",T307-$A307)</f>
        <v/>
      </c>
    </row>
    <row r="308">
      <c r="A308" s="3" t="n"/>
      <c r="J308">
        <f>IF(OR(E308="",I308=""),"",IF(F308&lt;&gt;"",ABS(E308-F308)*Settings!$B$2*I308,IF($C308="Long",E308*Settings!$B$2*I308,IF(W308&lt;&gt;"",(W308-E308)*Settings!$B$2*I308,""))))</f>
        <v/>
      </c>
      <c r="K308">
        <f>IF(OR(E308="",H308="",I308=""),"",(H308-E308)*IF($C308="Short",-1,1)*Settings!$B$2*I308-N308)</f>
        <v/>
      </c>
      <c r="L308" s="4">
        <f>IF(OR(J308="",K308=""),"",IFERROR(K308/ABS(J308),""))</f>
        <v/>
      </c>
      <c r="M308">
        <f>IF(K308="","",IF(K308&gt;0,"Win",IF(K308&lt;0,"Loss","Breakeven")))</f>
        <v/>
      </c>
      <c r="T308" s="3" t="n"/>
      <c r="U308">
        <f>IF(OR($A308="",T308=""),"",T308-$A308)</f>
        <v/>
      </c>
    </row>
    <row r="309">
      <c r="A309" s="3" t="n"/>
      <c r="J309">
        <f>IF(OR(E309="",I309=""),"",IF(F309&lt;&gt;"",ABS(E309-F309)*Settings!$B$2*I309,IF($C309="Long",E309*Settings!$B$2*I309,IF(W309&lt;&gt;"",(W309-E309)*Settings!$B$2*I309,""))))</f>
        <v/>
      </c>
      <c r="K309">
        <f>IF(OR(E309="",H309="",I309=""),"",(H309-E309)*IF($C309="Short",-1,1)*Settings!$B$2*I309-N309)</f>
        <v/>
      </c>
      <c r="L309" s="4">
        <f>IF(OR(J309="",K309=""),"",IFERROR(K309/ABS(J309),""))</f>
        <v/>
      </c>
      <c r="M309">
        <f>IF(K309="","",IF(K309&gt;0,"Win",IF(K309&lt;0,"Loss","Breakeven")))</f>
        <v/>
      </c>
      <c r="T309" s="3" t="n"/>
      <c r="U309">
        <f>IF(OR($A309="",T309=""),"",T309-$A309)</f>
        <v/>
      </c>
    </row>
    <row r="310">
      <c r="A310" s="3" t="n"/>
      <c r="J310">
        <f>IF(OR(E310="",I310=""),"",IF(F310&lt;&gt;"",ABS(E310-F310)*Settings!$B$2*I310,IF($C310="Long",E310*Settings!$B$2*I310,IF(W310&lt;&gt;"",(W310-E310)*Settings!$B$2*I310,""))))</f>
        <v/>
      </c>
      <c r="K310">
        <f>IF(OR(E310="",H310="",I310=""),"",(H310-E310)*IF($C310="Short",-1,1)*Settings!$B$2*I310-N310)</f>
        <v/>
      </c>
      <c r="L310" s="4">
        <f>IF(OR(J310="",K310=""),"",IFERROR(K310/ABS(J310),""))</f>
        <v/>
      </c>
      <c r="M310">
        <f>IF(K310="","",IF(K310&gt;0,"Win",IF(K310&lt;0,"Loss","Breakeven")))</f>
        <v/>
      </c>
      <c r="T310" s="3" t="n"/>
      <c r="U310">
        <f>IF(OR($A310="",T310=""),"",T310-$A310)</f>
        <v/>
      </c>
    </row>
    <row r="311">
      <c r="A311" s="3" t="n"/>
      <c r="J311">
        <f>IF(OR(E311="",I311=""),"",IF(F311&lt;&gt;"",ABS(E311-F311)*Settings!$B$2*I311,IF($C311="Long",E311*Settings!$B$2*I311,IF(W311&lt;&gt;"",(W311-E311)*Settings!$B$2*I311,""))))</f>
        <v/>
      </c>
      <c r="K311">
        <f>IF(OR(E311="",H311="",I311=""),"",(H311-E311)*IF($C311="Short",-1,1)*Settings!$B$2*I311-N311)</f>
        <v/>
      </c>
      <c r="L311" s="4">
        <f>IF(OR(J311="",K311=""),"",IFERROR(K311/ABS(J311),""))</f>
        <v/>
      </c>
      <c r="M311">
        <f>IF(K311="","",IF(K311&gt;0,"Win",IF(K311&lt;0,"Loss","Breakeven")))</f>
        <v/>
      </c>
      <c r="T311" s="3" t="n"/>
      <c r="U311">
        <f>IF(OR($A311="",T311=""),"",T311-$A311)</f>
        <v/>
      </c>
    </row>
    <row r="312">
      <c r="A312" s="3" t="n"/>
      <c r="J312">
        <f>IF(OR(E312="",I312=""),"",IF(F312&lt;&gt;"",ABS(E312-F312)*Settings!$B$2*I312,IF($C312="Long",E312*Settings!$B$2*I312,IF(W312&lt;&gt;"",(W312-E312)*Settings!$B$2*I312,""))))</f>
        <v/>
      </c>
      <c r="K312">
        <f>IF(OR(E312="",H312="",I312=""),"",(H312-E312)*IF($C312="Short",-1,1)*Settings!$B$2*I312-N312)</f>
        <v/>
      </c>
      <c r="L312" s="4">
        <f>IF(OR(J312="",K312=""),"",IFERROR(K312/ABS(J312),""))</f>
        <v/>
      </c>
      <c r="M312">
        <f>IF(K312="","",IF(K312&gt;0,"Win",IF(K312&lt;0,"Loss","Breakeven")))</f>
        <v/>
      </c>
      <c r="T312" s="3" t="n"/>
      <c r="U312">
        <f>IF(OR($A312="",T312=""),"",T312-$A312)</f>
        <v/>
      </c>
    </row>
    <row r="313">
      <c r="A313" s="3" t="n"/>
      <c r="J313">
        <f>IF(OR(E313="",I313=""),"",IF(F313&lt;&gt;"",ABS(E313-F313)*Settings!$B$2*I313,IF($C313="Long",E313*Settings!$B$2*I313,IF(W313&lt;&gt;"",(W313-E313)*Settings!$B$2*I313,""))))</f>
        <v/>
      </c>
      <c r="K313">
        <f>IF(OR(E313="",H313="",I313=""),"",(H313-E313)*IF($C313="Short",-1,1)*Settings!$B$2*I313-N313)</f>
        <v/>
      </c>
      <c r="L313" s="4">
        <f>IF(OR(J313="",K313=""),"",IFERROR(K313/ABS(J313),""))</f>
        <v/>
      </c>
      <c r="M313">
        <f>IF(K313="","",IF(K313&gt;0,"Win",IF(K313&lt;0,"Loss","Breakeven")))</f>
        <v/>
      </c>
      <c r="T313" s="3" t="n"/>
      <c r="U313">
        <f>IF(OR($A313="",T313=""),"",T313-$A313)</f>
        <v/>
      </c>
    </row>
    <row r="314">
      <c r="A314" s="3" t="n"/>
      <c r="J314">
        <f>IF(OR(E314="",I314=""),"",IF(F314&lt;&gt;"",ABS(E314-F314)*Settings!$B$2*I314,IF($C314="Long",E314*Settings!$B$2*I314,IF(W314&lt;&gt;"",(W314-E314)*Settings!$B$2*I314,""))))</f>
        <v/>
      </c>
      <c r="K314">
        <f>IF(OR(E314="",H314="",I314=""),"",(H314-E314)*IF($C314="Short",-1,1)*Settings!$B$2*I314-N314)</f>
        <v/>
      </c>
      <c r="L314" s="4">
        <f>IF(OR(J314="",K314=""),"",IFERROR(K314/ABS(J314),""))</f>
        <v/>
      </c>
      <c r="M314">
        <f>IF(K314="","",IF(K314&gt;0,"Win",IF(K314&lt;0,"Loss","Breakeven")))</f>
        <v/>
      </c>
      <c r="T314" s="3" t="n"/>
      <c r="U314">
        <f>IF(OR($A314="",T314=""),"",T314-$A314)</f>
        <v/>
      </c>
    </row>
    <row r="315">
      <c r="A315" s="3" t="n"/>
      <c r="J315">
        <f>IF(OR(E315="",I315=""),"",IF(F315&lt;&gt;"",ABS(E315-F315)*Settings!$B$2*I315,IF($C315="Long",E315*Settings!$B$2*I315,IF(W315&lt;&gt;"",(W315-E315)*Settings!$B$2*I315,""))))</f>
        <v/>
      </c>
      <c r="K315">
        <f>IF(OR(E315="",H315="",I315=""),"",(H315-E315)*IF($C315="Short",-1,1)*Settings!$B$2*I315-N315)</f>
        <v/>
      </c>
      <c r="L315" s="4">
        <f>IF(OR(J315="",K315=""),"",IFERROR(K315/ABS(J315),""))</f>
        <v/>
      </c>
      <c r="M315">
        <f>IF(K315="","",IF(K315&gt;0,"Win",IF(K315&lt;0,"Loss","Breakeven")))</f>
        <v/>
      </c>
      <c r="T315" s="3" t="n"/>
      <c r="U315">
        <f>IF(OR($A315="",T315=""),"",T315-$A315)</f>
        <v/>
      </c>
    </row>
    <row r="316">
      <c r="A316" s="3" t="n"/>
      <c r="J316">
        <f>IF(OR(E316="",I316=""),"",IF(F316&lt;&gt;"",ABS(E316-F316)*Settings!$B$2*I316,IF($C316="Long",E316*Settings!$B$2*I316,IF(W316&lt;&gt;"",(W316-E316)*Settings!$B$2*I316,""))))</f>
        <v/>
      </c>
      <c r="K316">
        <f>IF(OR(E316="",H316="",I316=""),"",(H316-E316)*IF($C316="Short",-1,1)*Settings!$B$2*I316-N316)</f>
        <v/>
      </c>
      <c r="L316" s="4">
        <f>IF(OR(J316="",K316=""),"",IFERROR(K316/ABS(J316),""))</f>
        <v/>
      </c>
      <c r="M316">
        <f>IF(K316="","",IF(K316&gt;0,"Win",IF(K316&lt;0,"Loss","Breakeven")))</f>
        <v/>
      </c>
      <c r="T316" s="3" t="n"/>
      <c r="U316">
        <f>IF(OR($A316="",T316=""),"",T316-$A316)</f>
        <v/>
      </c>
    </row>
    <row r="317">
      <c r="A317" s="3" t="n"/>
      <c r="J317">
        <f>IF(OR(E317="",I317=""),"",IF(F317&lt;&gt;"",ABS(E317-F317)*Settings!$B$2*I317,IF($C317="Long",E317*Settings!$B$2*I317,IF(W317&lt;&gt;"",(W317-E317)*Settings!$B$2*I317,""))))</f>
        <v/>
      </c>
      <c r="K317">
        <f>IF(OR(E317="",H317="",I317=""),"",(H317-E317)*IF($C317="Short",-1,1)*Settings!$B$2*I317-N317)</f>
        <v/>
      </c>
      <c r="L317" s="4">
        <f>IF(OR(J317="",K317=""),"",IFERROR(K317/ABS(J317),""))</f>
        <v/>
      </c>
      <c r="M317">
        <f>IF(K317="","",IF(K317&gt;0,"Win",IF(K317&lt;0,"Loss","Breakeven")))</f>
        <v/>
      </c>
      <c r="T317" s="3" t="n"/>
      <c r="U317">
        <f>IF(OR($A317="",T317=""),"",T317-$A317)</f>
        <v/>
      </c>
    </row>
    <row r="318">
      <c r="A318" s="3" t="n"/>
      <c r="J318">
        <f>IF(OR(E318="",I318=""),"",IF(F318&lt;&gt;"",ABS(E318-F318)*Settings!$B$2*I318,IF($C318="Long",E318*Settings!$B$2*I318,IF(W318&lt;&gt;"",(W318-E318)*Settings!$B$2*I318,""))))</f>
        <v/>
      </c>
      <c r="K318">
        <f>IF(OR(E318="",H318="",I318=""),"",(H318-E318)*IF($C318="Short",-1,1)*Settings!$B$2*I318-N318)</f>
        <v/>
      </c>
      <c r="L318" s="4">
        <f>IF(OR(J318="",K318=""),"",IFERROR(K318/ABS(J318),""))</f>
        <v/>
      </c>
      <c r="M318">
        <f>IF(K318="","",IF(K318&gt;0,"Win",IF(K318&lt;0,"Loss","Breakeven")))</f>
        <v/>
      </c>
      <c r="T318" s="3" t="n"/>
      <c r="U318">
        <f>IF(OR($A318="",T318=""),"",T318-$A318)</f>
        <v/>
      </c>
    </row>
    <row r="319">
      <c r="A319" s="3" t="n"/>
      <c r="J319">
        <f>IF(OR(E319="",I319=""),"",IF(F319&lt;&gt;"",ABS(E319-F319)*Settings!$B$2*I319,IF($C319="Long",E319*Settings!$B$2*I319,IF(W319&lt;&gt;"",(W319-E319)*Settings!$B$2*I319,""))))</f>
        <v/>
      </c>
      <c r="K319">
        <f>IF(OR(E319="",H319="",I319=""),"",(H319-E319)*IF($C319="Short",-1,1)*Settings!$B$2*I319-N319)</f>
        <v/>
      </c>
      <c r="L319" s="4">
        <f>IF(OR(J319="",K319=""),"",IFERROR(K319/ABS(J319),""))</f>
        <v/>
      </c>
      <c r="M319">
        <f>IF(K319="","",IF(K319&gt;0,"Win",IF(K319&lt;0,"Loss","Breakeven")))</f>
        <v/>
      </c>
      <c r="T319" s="3" t="n"/>
      <c r="U319">
        <f>IF(OR($A319="",T319=""),"",T319-$A319)</f>
        <v/>
      </c>
    </row>
    <row r="320">
      <c r="A320" s="3" t="n"/>
      <c r="J320">
        <f>IF(OR(E320="",I320=""),"",IF(F320&lt;&gt;"",ABS(E320-F320)*Settings!$B$2*I320,IF($C320="Long",E320*Settings!$B$2*I320,IF(W320&lt;&gt;"",(W320-E320)*Settings!$B$2*I320,""))))</f>
        <v/>
      </c>
      <c r="K320">
        <f>IF(OR(E320="",H320="",I320=""),"",(H320-E320)*IF($C320="Short",-1,1)*Settings!$B$2*I320-N320)</f>
        <v/>
      </c>
      <c r="L320" s="4">
        <f>IF(OR(J320="",K320=""),"",IFERROR(K320/ABS(J320),""))</f>
        <v/>
      </c>
      <c r="M320">
        <f>IF(K320="","",IF(K320&gt;0,"Win",IF(K320&lt;0,"Loss","Breakeven")))</f>
        <v/>
      </c>
      <c r="T320" s="3" t="n"/>
      <c r="U320">
        <f>IF(OR($A320="",T320=""),"",T320-$A320)</f>
        <v/>
      </c>
    </row>
    <row r="321">
      <c r="A321" s="3" t="n"/>
      <c r="J321">
        <f>IF(OR(E321="",I321=""),"",IF(F321&lt;&gt;"",ABS(E321-F321)*Settings!$B$2*I321,IF($C321="Long",E321*Settings!$B$2*I321,IF(W321&lt;&gt;"",(W321-E321)*Settings!$B$2*I321,""))))</f>
        <v/>
      </c>
      <c r="K321">
        <f>IF(OR(E321="",H321="",I321=""),"",(H321-E321)*IF($C321="Short",-1,1)*Settings!$B$2*I321-N321)</f>
        <v/>
      </c>
      <c r="L321" s="4">
        <f>IF(OR(J321="",K321=""),"",IFERROR(K321/ABS(J321),""))</f>
        <v/>
      </c>
      <c r="M321">
        <f>IF(K321="","",IF(K321&gt;0,"Win",IF(K321&lt;0,"Loss","Breakeven")))</f>
        <v/>
      </c>
      <c r="T321" s="3" t="n"/>
      <c r="U321">
        <f>IF(OR($A321="",T321=""),"",T321-$A321)</f>
        <v/>
      </c>
    </row>
    <row r="322">
      <c r="A322" s="3" t="n"/>
      <c r="J322">
        <f>IF(OR(E322="",I322=""),"",IF(F322&lt;&gt;"",ABS(E322-F322)*Settings!$B$2*I322,IF($C322="Long",E322*Settings!$B$2*I322,IF(W322&lt;&gt;"",(W322-E322)*Settings!$B$2*I322,""))))</f>
        <v/>
      </c>
      <c r="K322">
        <f>IF(OR(E322="",H322="",I322=""),"",(H322-E322)*IF($C322="Short",-1,1)*Settings!$B$2*I322-N322)</f>
        <v/>
      </c>
      <c r="L322" s="4">
        <f>IF(OR(J322="",K322=""),"",IFERROR(K322/ABS(J322),""))</f>
        <v/>
      </c>
      <c r="M322">
        <f>IF(K322="","",IF(K322&gt;0,"Win",IF(K322&lt;0,"Loss","Breakeven")))</f>
        <v/>
      </c>
      <c r="T322" s="3" t="n"/>
      <c r="U322">
        <f>IF(OR($A322="",T322=""),"",T322-$A322)</f>
        <v/>
      </c>
    </row>
    <row r="323">
      <c r="A323" s="3" t="n"/>
      <c r="J323">
        <f>IF(OR(E323="",I323=""),"",IF(F323&lt;&gt;"",ABS(E323-F323)*Settings!$B$2*I323,IF($C323="Long",E323*Settings!$B$2*I323,IF(W323&lt;&gt;"",(W323-E323)*Settings!$B$2*I323,""))))</f>
        <v/>
      </c>
      <c r="K323">
        <f>IF(OR(E323="",H323="",I323=""),"",(H323-E323)*IF($C323="Short",-1,1)*Settings!$B$2*I323-N323)</f>
        <v/>
      </c>
      <c r="L323" s="4">
        <f>IF(OR(J323="",K323=""),"",IFERROR(K323/ABS(J323),""))</f>
        <v/>
      </c>
      <c r="M323">
        <f>IF(K323="","",IF(K323&gt;0,"Win",IF(K323&lt;0,"Loss","Breakeven")))</f>
        <v/>
      </c>
      <c r="T323" s="3" t="n"/>
      <c r="U323">
        <f>IF(OR($A323="",T323=""),"",T323-$A323)</f>
        <v/>
      </c>
    </row>
    <row r="324">
      <c r="A324" s="3" t="n"/>
      <c r="J324">
        <f>IF(OR(E324="",I324=""),"",IF(F324&lt;&gt;"",ABS(E324-F324)*Settings!$B$2*I324,IF($C324="Long",E324*Settings!$B$2*I324,IF(W324&lt;&gt;"",(W324-E324)*Settings!$B$2*I324,""))))</f>
        <v/>
      </c>
      <c r="K324">
        <f>IF(OR(E324="",H324="",I324=""),"",(H324-E324)*IF($C324="Short",-1,1)*Settings!$B$2*I324-N324)</f>
        <v/>
      </c>
      <c r="L324" s="4">
        <f>IF(OR(J324="",K324=""),"",IFERROR(K324/ABS(J324),""))</f>
        <v/>
      </c>
      <c r="M324">
        <f>IF(K324="","",IF(K324&gt;0,"Win",IF(K324&lt;0,"Loss","Breakeven")))</f>
        <v/>
      </c>
      <c r="T324" s="3" t="n"/>
      <c r="U324">
        <f>IF(OR($A324="",T324=""),"",T324-$A324)</f>
        <v/>
      </c>
    </row>
    <row r="325">
      <c r="A325" s="3" t="n"/>
      <c r="J325">
        <f>IF(OR(E325="",I325=""),"",IF(F325&lt;&gt;"",ABS(E325-F325)*Settings!$B$2*I325,IF($C325="Long",E325*Settings!$B$2*I325,IF(W325&lt;&gt;"",(W325-E325)*Settings!$B$2*I325,""))))</f>
        <v/>
      </c>
      <c r="K325">
        <f>IF(OR(E325="",H325="",I325=""),"",(H325-E325)*IF($C325="Short",-1,1)*Settings!$B$2*I325-N325)</f>
        <v/>
      </c>
      <c r="L325" s="4">
        <f>IF(OR(J325="",K325=""),"",IFERROR(K325/ABS(J325),""))</f>
        <v/>
      </c>
      <c r="M325">
        <f>IF(K325="","",IF(K325&gt;0,"Win",IF(K325&lt;0,"Loss","Breakeven")))</f>
        <v/>
      </c>
      <c r="T325" s="3" t="n"/>
      <c r="U325">
        <f>IF(OR($A325="",T325=""),"",T325-$A325)</f>
        <v/>
      </c>
    </row>
    <row r="326">
      <c r="A326" s="3" t="n"/>
      <c r="J326">
        <f>IF(OR(E326="",I326=""),"",IF(F326&lt;&gt;"",ABS(E326-F326)*Settings!$B$2*I326,IF($C326="Long",E326*Settings!$B$2*I326,IF(W326&lt;&gt;"",(W326-E326)*Settings!$B$2*I326,""))))</f>
        <v/>
      </c>
      <c r="K326">
        <f>IF(OR(E326="",H326="",I326=""),"",(H326-E326)*IF($C326="Short",-1,1)*Settings!$B$2*I326-N326)</f>
        <v/>
      </c>
      <c r="L326" s="4">
        <f>IF(OR(J326="",K326=""),"",IFERROR(K326/ABS(J326),""))</f>
        <v/>
      </c>
      <c r="M326">
        <f>IF(K326="","",IF(K326&gt;0,"Win",IF(K326&lt;0,"Loss","Breakeven")))</f>
        <v/>
      </c>
      <c r="T326" s="3" t="n"/>
      <c r="U326">
        <f>IF(OR($A326="",T326=""),"",T326-$A326)</f>
        <v/>
      </c>
    </row>
    <row r="327">
      <c r="A327" s="3" t="n"/>
      <c r="J327">
        <f>IF(OR(E327="",I327=""),"",IF(F327&lt;&gt;"",ABS(E327-F327)*Settings!$B$2*I327,IF($C327="Long",E327*Settings!$B$2*I327,IF(W327&lt;&gt;"",(W327-E327)*Settings!$B$2*I327,""))))</f>
        <v/>
      </c>
      <c r="K327">
        <f>IF(OR(E327="",H327="",I327=""),"",(H327-E327)*IF($C327="Short",-1,1)*Settings!$B$2*I327-N327)</f>
        <v/>
      </c>
      <c r="L327" s="4">
        <f>IF(OR(J327="",K327=""),"",IFERROR(K327/ABS(J327),""))</f>
        <v/>
      </c>
      <c r="M327">
        <f>IF(K327="","",IF(K327&gt;0,"Win",IF(K327&lt;0,"Loss","Breakeven")))</f>
        <v/>
      </c>
      <c r="T327" s="3" t="n"/>
      <c r="U327">
        <f>IF(OR($A327="",T327=""),"",T327-$A327)</f>
        <v/>
      </c>
    </row>
    <row r="328">
      <c r="A328" s="3" t="n"/>
      <c r="J328">
        <f>IF(OR(E328="",I328=""),"",IF(F328&lt;&gt;"",ABS(E328-F328)*Settings!$B$2*I328,IF($C328="Long",E328*Settings!$B$2*I328,IF(W328&lt;&gt;"",(W328-E328)*Settings!$B$2*I328,""))))</f>
        <v/>
      </c>
      <c r="K328">
        <f>IF(OR(E328="",H328="",I328=""),"",(H328-E328)*IF($C328="Short",-1,1)*Settings!$B$2*I328-N328)</f>
        <v/>
      </c>
      <c r="L328" s="4">
        <f>IF(OR(J328="",K328=""),"",IFERROR(K328/ABS(J328),""))</f>
        <v/>
      </c>
      <c r="M328">
        <f>IF(K328="","",IF(K328&gt;0,"Win",IF(K328&lt;0,"Loss","Breakeven")))</f>
        <v/>
      </c>
      <c r="T328" s="3" t="n"/>
      <c r="U328">
        <f>IF(OR($A328="",T328=""),"",T328-$A328)</f>
        <v/>
      </c>
    </row>
    <row r="329">
      <c r="A329" s="3" t="n"/>
      <c r="J329">
        <f>IF(OR(E329="",I329=""),"",IF(F329&lt;&gt;"",ABS(E329-F329)*Settings!$B$2*I329,IF($C329="Long",E329*Settings!$B$2*I329,IF(W329&lt;&gt;"",(W329-E329)*Settings!$B$2*I329,""))))</f>
        <v/>
      </c>
      <c r="K329">
        <f>IF(OR(E329="",H329="",I329=""),"",(H329-E329)*IF($C329="Short",-1,1)*Settings!$B$2*I329-N329)</f>
        <v/>
      </c>
      <c r="L329" s="4">
        <f>IF(OR(J329="",K329=""),"",IFERROR(K329/ABS(J329),""))</f>
        <v/>
      </c>
      <c r="M329">
        <f>IF(K329="","",IF(K329&gt;0,"Win",IF(K329&lt;0,"Loss","Breakeven")))</f>
        <v/>
      </c>
      <c r="T329" s="3" t="n"/>
      <c r="U329">
        <f>IF(OR($A329="",T329=""),"",T329-$A329)</f>
        <v/>
      </c>
    </row>
    <row r="330">
      <c r="A330" s="3" t="n"/>
      <c r="J330">
        <f>IF(OR(E330="",I330=""),"",IF(F330&lt;&gt;"",ABS(E330-F330)*Settings!$B$2*I330,IF($C330="Long",E330*Settings!$B$2*I330,IF(W330&lt;&gt;"",(W330-E330)*Settings!$B$2*I330,""))))</f>
        <v/>
      </c>
      <c r="K330">
        <f>IF(OR(E330="",H330="",I330=""),"",(H330-E330)*IF($C330="Short",-1,1)*Settings!$B$2*I330-N330)</f>
        <v/>
      </c>
      <c r="L330" s="4">
        <f>IF(OR(J330="",K330=""),"",IFERROR(K330/ABS(J330),""))</f>
        <v/>
      </c>
      <c r="M330">
        <f>IF(K330="","",IF(K330&gt;0,"Win",IF(K330&lt;0,"Loss","Breakeven")))</f>
        <v/>
      </c>
      <c r="T330" s="3" t="n"/>
      <c r="U330">
        <f>IF(OR($A330="",T330=""),"",T330-$A330)</f>
        <v/>
      </c>
    </row>
    <row r="331">
      <c r="A331" s="3" t="n"/>
      <c r="J331">
        <f>IF(OR(E331="",I331=""),"",IF(F331&lt;&gt;"",ABS(E331-F331)*Settings!$B$2*I331,IF($C331="Long",E331*Settings!$B$2*I331,IF(W331&lt;&gt;"",(W331-E331)*Settings!$B$2*I331,""))))</f>
        <v/>
      </c>
      <c r="K331">
        <f>IF(OR(E331="",H331="",I331=""),"",(H331-E331)*IF($C331="Short",-1,1)*Settings!$B$2*I331-N331)</f>
        <v/>
      </c>
      <c r="L331" s="4">
        <f>IF(OR(J331="",K331=""),"",IFERROR(K331/ABS(J331),""))</f>
        <v/>
      </c>
      <c r="M331">
        <f>IF(K331="","",IF(K331&gt;0,"Win",IF(K331&lt;0,"Loss","Breakeven")))</f>
        <v/>
      </c>
      <c r="T331" s="3" t="n"/>
      <c r="U331">
        <f>IF(OR($A331="",T331=""),"",T331-$A331)</f>
        <v/>
      </c>
    </row>
    <row r="332">
      <c r="A332" s="3" t="n"/>
      <c r="J332">
        <f>IF(OR(E332="",I332=""),"",IF(F332&lt;&gt;"",ABS(E332-F332)*Settings!$B$2*I332,IF($C332="Long",E332*Settings!$B$2*I332,IF(W332&lt;&gt;"",(W332-E332)*Settings!$B$2*I332,""))))</f>
        <v/>
      </c>
      <c r="K332">
        <f>IF(OR(E332="",H332="",I332=""),"",(H332-E332)*IF($C332="Short",-1,1)*Settings!$B$2*I332-N332)</f>
        <v/>
      </c>
      <c r="L332" s="4">
        <f>IF(OR(J332="",K332=""),"",IFERROR(K332/ABS(J332),""))</f>
        <v/>
      </c>
      <c r="M332">
        <f>IF(K332="","",IF(K332&gt;0,"Win",IF(K332&lt;0,"Loss","Breakeven")))</f>
        <v/>
      </c>
      <c r="T332" s="3" t="n"/>
      <c r="U332">
        <f>IF(OR($A332="",T332=""),"",T332-$A332)</f>
        <v/>
      </c>
    </row>
    <row r="333">
      <c r="A333" s="3" t="n"/>
      <c r="J333">
        <f>IF(OR(E333="",I333=""),"",IF(F333&lt;&gt;"",ABS(E333-F333)*Settings!$B$2*I333,IF($C333="Long",E333*Settings!$B$2*I333,IF(W333&lt;&gt;"",(W333-E333)*Settings!$B$2*I333,""))))</f>
        <v/>
      </c>
      <c r="K333">
        <f>IF(OR(E333="",H333="",I333=""),"",(H333-E333)*IF($C333="Short",-1,1)*Settings!$B$2*I333-N333)</f>
        <v/>
      </c>
      <c r="L333" s="4">
        <f>IF(OR(J333="",K333=""),"",IFERROR(K333/ABS(J333),""))</f>
        <v/>
      </c>
      <c r="M333">
        <f>IF(K333="","",IF(K333&gt;0,"Win",IF(K333&lt;0,"Loss","Breakeven")))</f>
        <v/>
      </c>
      <c r="T333" s="3" t="n"/>
      <c r="U333">
        <f>IF(OR($A333="",T333=""),"",T333-$A333)</f>
        <v/>
      </c>
    </row>
    <row r="334">
      <c r="A334" s="3" t="n"/>
      <c r="J334">
        <f>IF(OR(E334="",I334=""),"",IF(F334&lt;&gt;"",ABS(E334-F334)*Settings!$B$2*I334,IF($C334="Long",E334*Settings!$B$2*I334,IF(W334&lt;&gt;"",(W334-E334)*Settings!$B$2*I334,""))))</f>
        <v/>
      </c>
      <c r="K334">
        <f>IF(OR(E334="",H334="",I334=""),"",(H334-E334)*IF($C334="Short",-1,1)*Settings!$B$2*I334-N334)</f>
        <v/>
      </c>
      <c r="L334" s="4">
        <f>IF(OR(J334="",K334=""),"",IFERROR(K334/ABS(J334),""))</f>
        <v/>
      </c>
      <c r="M334">
        <f>IF(K334="","",IF(K334&gt;0,"Win",IF(K334&lt;0,"Loss","Breakeven")))</f>
        <v/>
      </c>
      <c r="T334" s="3" t="n"/>
      <c r="U334">
        <f>IF(OR($A334="",T334=""),"",T334-$A334)</f>
        <v/>
      </c>
    </row>
    <row r="335">
      <c r="A335" s="3" t="n"/>
      <c r="J335">
        <f>IF(OR(E335="",I335=""),"",IF(F335&lt;&gt;"",ABS(E335-F335)*Settings!$B$2*I335,IF($C335="Long",E335*Settings!$B$2*I335,IF(W335&lt;&gt;"",(W335-E335)*Settings!$B$2*I335,""))))</f>
        <v/>
      </c>
      <c r="K335">
        <f>IF(OR(E335="",H335="",I335=""),"",(H335-E335)*IF($C335="Short",-1,1)*Settings!$B$2*I335-N335)</f>
        <v/>
      </c>
      <c r="L335" s="4">
        <f>IF(OR(J335="",K335=""),"",IFERROR(K335/ABS(J335),""))</f>
        <v/>
      </c>
      <c r="M335">
        <f>IF(K335="","",IF(K335&gt;0,"Win",IF(K335&lt;0,"Loss","Breakeven")))</f>
        <v/>
      </c>
      <c r="T335" s="3" t="n"/>
      <c r="U335">
        <f>IF(OR($A335="",T335=""),"",T335-$A335)</f>
        <v/>
      </c>
    </row>
    <row r="336">
      <c r="A336" s="3" t="n"/>
      <c r="J336">
        <f>IF(OR(E336="",I336=""),"",IF(F336&lt;&gt;"",ABS(E336-F336)*Settings!$B$2*I336,IF($C336="Long",E336*Settings!$B$2*I336,IF(W336&lt;&gt;"",(W336-E336)*Settings!$B$2*I336,""))))</f>
        <v/>
      </c>
      <c r="K336">
        <f>IF(OR(E336="",H336="",I336=""),"",(H336-E336)*IF($C336="Short",-1,1)*Settings!$B$2*I336-N336)</f>
        <v/>
      </c>
      <c r="L336" s="4">
        <f>IF(OR(J336="",K336=""),"",IFERROR(K336/ABS(J336),""))</f>
        <v/>
      </c>
      <c r="M336">
        <f>IF(K336="","",IF(K336&gt;0,"Win",IF(K336&lt;0,"Loss","Breakeven")))</f>
        <v/>
      </c>
      <c r="T336" s="3" t="n"/>
      <c r="U336">
        <f>IF(OR($A336="",T336=""),"",T336-$A336)</f>
        <v/>
      </c>
    </row>
    <row r="337">
      <c r="A337" s="3" t="n"/>
      <c r="J337">
        <f>IF(OR(E337="",I337=""),"",IF(F337&lt;&gt;"",ABS(E337-F337)*Settings!$B$2*I337,IF($C337="Long",E337*Settings!$B$2*I337,IF(W337&lt;&gt;"",(W337-E337)*Settings!$B$2*I337,""))))</f>
        <v/>
      </c>
      <c r="K337">
        <f>IF(OR(E337="",H337="",I337=""),"",(H337-E337)*IF($C337="Short",-1,1)*Settings!$B$2*I337-N337)</f>
        <v/>
      </c>
      <c r="L337" s="4">
        <f>IF(OR(J337="",K337=""),"",IFERROR(K337/ABS(J337),""))</f>
        <v/>
      </c>
      <c r="M337">
        <f>IF(K337="","",IF(K337&gt;0,"Win",IF(K337&lt;0,"Loss","Breakeven")))</f>
        <v/>
      </c>
      <c r="T337" s="3" t="n"/>
      <c r="U337">
        <f>IF(OR($A337="",T337=""),"",T337-$A337)</f>
        <v/>
      </c>
    </row>
    <row r="338">
      <c r="A338" s="3" t="n"/>
      <c r="J338">
        <f>IF(OR(E338="",I338=""),"",IF(F338&lt;&gt;"",ABS(E338-F338)*Settings!$B$2*I338,IF($C338="Long",E338*Settings!$B$2*I338,IF(W338&lt;&gt;"",(W338-E338)*Settings!$B$2*I338,""))))</f>
        <v/>
      </c>
      <c r="K338">
        <f>IF(OR(E338="",H338="",I338=""),"",(H338-E338)*IF($C338="Short",-1,1)*Settings!$B$2*I338-N338)</f>
        <v/>
      </c>
      <c r="L338" s="4">
        <f>IF(OR(J338="",K338=""),"",IFERROR(K338/ABS(J338),""))</f>
        <v/>
      </c>
      <c r="M338">
        <f>IF(K338="","",IF(K338&gt;0,"Win",IF(K338&lt;0,"Loss","Breakeven")))</f>
        <v/>
      </c>
      <c r="T338" s="3" t="n"/>
      <c r="U338">
        <f>IF(OR($A338="",T338=""),"",T338-$A338)</f>
        <v/>
      </c>
    </row>
    <row r="339">
      <c r="A339" s="3" t="n"/>
      <c r="J339">
        <f>IF(OR(E339="",I339=""),"",IF(F339&lt;&gt;"",ABS(E339-F339)*Settings!$B$2*I339,IF($C339="Long",E339*Settings!$B$2*I339,IF(W339&lt;&gt;"",(W339-E339)*Settings!$B$2*I339,""))))</f>
        <v/>
      </c>
      <c r="K339">
        <f>IF(OR(E339="",H339="",I339=""),"",(H339-E339)*IF($C339="Short",-1,1)*Settings!$B$2*I339-N339)</f>
        <v/>
      </c>
      <c r="L339" s="4">
        <f>IF(OR(J339="",K339=""),"",IFERROR(K339/ABS(J339),""))</f>
        <v/>
      </c>
      <c r="M339">
        <f>IF(K339="","",IF(K339&gt;0,"Win",IF(K339&lt;0,"Loss","Breakeven")))</f>
        <v/>
      </c>
      <c r="T339" s="3" t="n"/>
      <c r="U339">
        <f>IF(OR($A339="",T339=""),"",T339-$A339)</f>
        <v/>
      </c>
    </row>
    <row r="340">
      <c r="A340" s="3" t="n"/>
      <c r="J340">
        <f>IF(OR(E340="",I340=""),"",IF(F340&lt;&gt;"",ABS(E340-F340)*Settings!$B$2*I340,IF($C340="Long",E340*Settings!$B$2*I340,IF(W340&lt;&gt;"",(W340-E340)*Settings!$B$2*I340,""))))</f>
        <v/>
      </c>
      <c r="K340">
        <f>IF(OR(E340="",H340="",I340=""),"",(H340-E340)*IF($C340="Short",-1,1)*Settings!$B$2*I340-N340)</f>
        <v/>
      </c>
      <c r="L340" s="4">
        <f>IF(OR(J340="",K340=""),"",IFERROR(K340/ABS(J340),""))</f>
        <v/>
      </c>
      <c r="M340">
        <f>IF(K340="","",IF(K340&gt;0,"Win",IF(K340&lt;0,"Loss","Breakeven")))</f>
        <v/>
      </c>
      <c r="T340" s="3" t="n"/>
      <c r="U340">
        <f>IF(OR($A340="",T340=""),"",T340-$A340)</f>
        <v/>
      </c>
    </row>
    <row r="341">
      <c r="A341" s="3" t="n"/>
      <c r="J341">
        <f>IF(OR(E341="",I341=""),"",IF(F341&lt;&gt;"",ABS(E341-F341)*Settings!$B$2*I341,IF($C341="Long",E341*Settings!$B$2*I341,IF(W341&lt;&gt;"",(W341-E341)*Settings!$B$2*I341,""))))</f>
        <v/>
      </c>
      <c r="K341">
        <f>IF(OR(E341="",H341="",I341=""),"",(H341-E341)*IF($C341="Short",-1,1)*Settings!$B$2*I341-N341)</f>
        <v/>
      </c>
      <c r="L341" s="4">
        <f>IF(OR(J341="",K341=""),"",IFERROR(K341/ABS(J341),""))</f>
        <v/>
      </c>
      <c r="M341">
        <f>IF(K341="","",IF(K341&gt;0,"Win",IF(K341&lt;0,"Loss","Breakeven")))</f>
        <v/>
      </c>
      <c r="T341" s="3" t="n"/>
      <c r="U341">
        <f>IF(OR($A341="",T341=""),"",T341-$A341)</f>
        <v/>
      </c>
    </row>
    <row r="342">
      <c r="A342" s="3" t="n"/>
      <c r="J342">
        <f>IF(OR(E342="",I342=""),"",IF(F342&lt;&gt;"",ABS(E342-F342)*Settings!$B$2*I342,IF($C342="Long",E342*Settings!$B$2*I342,IF(W342&lt;&gt;"",(W342-E342)*Settings!$B$2*I342,""))))</f>
        <v/>
      </c>
      <c r="K342">
        <f>IF(OR(E342="",H342="",I342=""),"",(H342-E342)*IF($C342="Short",-1,1)*Settings!$B$2*I342-N342)</f>
        <v/>
      </c>
      <c r="L342" s="4">
        <f>IF(OR(J342="",K342=""),"",IFERROR(K342/ABS(J342),""))</f>
        <v/>
      </c>
      <c r="M342">
        <f>IF(K342="","",IF(K342&gt;0,"Win",IF(K342&lt;0,"Loss","Breakeven")))</f>
        <v/>
      </c>
      <c r="T342" s="3" t="n"/>
      <c r="U342">
        <f>IF(OR($A342="",T342=""),"",T342-$A342)</f>
        <v/>
      </c>
    </row>
    <row r="343">
      <c r="A343" s="3" t="n"/>
      <c r="J343">
        <f>IF(OR(E343="",I343=""),"",IF(F343&lt;&gt;"",ABS(E343-F343)*Settings!$B$2*I343,IF($C343="Long",E343*Settings!$B$2*I343,IF(W343&lt;&gt;"",(W343-E343)*Settings!$B$2*I343,""))))</f>
        <v/>
      </c>
      <c r="K343">
        <f>IF(OR(E343="",H343="",I343=""),"",(H343-E343)*IF($C343="Short",-1,1)*Settings!$B$2*I343-N343)</f>
        <v/>
      </c>
      <c r="L343" s="4">
        <f>IF(OR(J343="",K343=""),"",IFERROR(K343/ABS(J343),""))</f>
        <v/>
      </c>
      <c r="M343">
        <f>IF(K343="","",IF(K343&gt;0,"Win",IF(K343&lt;0,"Loss","Breakeven")))</f>
        <v/>
      </c>
      <c r="T343" s="3" t="n"/>
      <c r="U343">
        <f>IF(OR($A343="",T343=""),"",T343-$A343)</f>
        <v/>
      </c>
    </row>
    <row r="344">
      <c r="A344" s="3" t="n"/>
      <c r="J344">
        <f>IF(OR(E344="",I344=""),"",IF(F344&lt;&gt;"",ABS(E344-F344)*Settings!$B$2*I344,IF($C344="Long",E344*Settings!$B$2*I344,IF(W344&lt;&gt;"",(W344-E344)*Settings!$B$2*I344,""))))</f>
        <v/>
      </c>
      <c r="K344">
        <f>IF(OR(E344="",H344="",I344=""),"",(H344-E344)*IF($C344="Short",-1,1)*Settings!$B$2*I344-N344)</f>
        <v/>
      </c>
      <c r="L344" s="4">
        <f>IF(OR(J344="",K344=""),"",IFERROR(K344/ABS(J344),""))</f>
        <v/>
      </c>
      <c r="M344">
        <f>IF(K344="","",IF(K344&gt;0,"Win",IF(K344&lt;0,"Loss","Breakeven")))</f>
        <v/>
      </c>
      <c r="T344" s="3" t="n"/>
      <c r="U344">
        <f>IF(OR($A344="",T344=""),"",T344-$A344)</f>
        <v/>
      </c>
    </row>
    <row r="345">
      <c r="A345" s="3" t="n"/>
      <c r="J345">
        <f>IF(OR(E345="",I345=""),"",IF(F345&lt;&gt;"",ABS(E345-F345)*Settings!$B$2*I345,IF($C345="Long",E345*Settings!$B$2*I345,IF(W345&lt;&gt;"",(W345-E345)*Settings!$B$2*I345,""))))</f>
        <v/>
      </c>
      <c r="K345">
        <f>IF(OR(E345="",H345="",I345=""),"",(H345-E345)*IF($C345="Short",-1,1)*Settings!$B$2*I345-N345)</f>
        <v/>
      </c>
      <c r="L345" s="4">
        <f>IF(OR(J345="",K345=""),"",IFERROR(K345/ABS(J345),""))</f>
        <v/>
      </c>
      <c r="M345">
        <f>IF(K345="","",IF(K345&gt;0,"Win",IF(K345&lt;0,"Loss","Breakeven")))</f>
        <v/>
      </c>
      <c r="T345" s="3" t="n"/>
      <c r="U345">
        <f>IF(OR($A345="",T345=""),"",T345-$A345)</f>
        <v/>
      </c>
    </row>
    <row r="346">
      <c r="A346" s="3" t="n"/>
      <c r="J346">
        <f>IF(OR(E346="",I346=""),"",IF(F346&lt;&gt;"",ABS(E346-F346)*Settings!$B$2*I346,IF($C346="Long",E346*Settings!$B$2*I346,IF(W346&lt;&gt;"",(W346-E346)*Settings!$B$2*I346,""))))</f>
        <v/>
      </c>
      <c r="K346">
        <f>IF(OR(E346="",H346="",I346=""),"",(H346-E346)*IF($C346="Short",-1,1)*Settings!$B$2*I346-N346)</f>
        <v/>
      </c>
      <c r="L346" s="4">
        <f>IF(OR(J346="",K346=""),"",IFERROR(K346/ABS(J346),""))</f>
        <v/>
      </c>
      <c r="M346">
        <f>IF(K346="","",IF(K346&gt;0,"Win",IF(K346&lt;0,"Loss","Breakeven")))</f>
        <v/>
      </c>
      <c r="T346" s="3" t="n"/>
      <c r="U346">
        <f>IF(OR($A346="",T346=""),"",T346-$A346)</f>
        <v/>
      </c>
    </row>
    <row r="347">
      <c r="A347" s="3" t="n"/>
      <c r="J347">
        <f>IF(OR(E347="",I347=""),"",IF(F347&lt;&gt;"",ABS(E347-F347)*Settings!$B$2*I347,IF($C347="Long",E347*Settings!$B$2*I347,IF(W347&lt;&gt;"",(W347-E347)*Settings!$B$2*I347,""))))</f>
        <v/>
      </c>
      <c r="K347">
        <f>IF(OR(E347="",H347="",I347=""),"",(H347-E347)*IF($C347="Short",-1,1)*Settings!$B$2*I347-N347)</f>
        <v/>
      </c>
      <c r="L347" s="4">
        <f>IF(OR(J347="",K347=""),"",IFERROR(K347/ABS(J347),""))</f>
        <v/>
      </c>
      <c r="M347">
        <f>IF(K347="","",IF(K347&gt;0,"Win",IF(K347&lt;0,"Loss","Breakeven")))</f>
        <v/>
      </c>
      <c r="T347" s="3" t="n"/>
      <c r="U347">
        <f>IF(OR($A347="",T347=""),"",T347-$A347)</f>
        <v/>
      </c>
    </row>
    <row r="348">
      <c r="A348" s="3" t="n"/>
      <c r="J348">
        <f>IF(OR(E348="",I348=""),"",IF(F348&lt;&gt;"",ABS(E348-F348)*Settings!$B$2*I348,IF($C348="Long",E348*Settings!$B$2*I348,IF(W348&lt;&gt;"",(W348-E348)*Settings!$B$2*I348,""))))</f>
        <v/>
      </c>
      <c r="K348">
        <f>IF(OR(E348="",H348="",I348=""),"",(H348-E348)*IF($C348="Short",-1,1)*Settings!$B$2*I348-N348)</f>
        <v/>
      </c>
      <c r="L348" s="4">
        <f>IF(OR(J348="",K348=""),"",IFERROR(K348/ABS(J348),""))</f>
        <v/>
      </c>
      <c r="M348">
        <f>IF(K348="","",IF(K348&gt;0,"Win",IF(K348&lt;0,"Loss","Breakeven")))</f>
        <v/>
      </c>
      <c r="T348" s="3" t="n"/>
      <c r="U348">
        <f>IF(OR($A348="",T348=""),"",T348-$A348)</f>
        <v/>
      </c>
    </row>
    <row r="349">
      <c r="A349" s="3" t="n"/>
      <c r="J349">
        <f>IF(OR(E349="",I349=""),"",IF(F349&lt;&gt;"",ABS(E349-F349)*Settings!$B$2*I349,IF($C349="Long",E349*Settings!$B$2*I349,IF(W349&lt;&gt;"",(W349-E349)*Settings!$B$2*I349,""))))</f>
        <v/>
      </c>
      <c r="K349">
        <f>IF(OR(E349="",H349="",I349=""),"",(H349-E349)*IF($C349="Short",-1,1)*Settings!$B$2*I349-N349)</f>
        <v/>
      </c>
      <c r="L349" s="4">
        <f>IF(OR(J349="",K349=""),"",IFERROR(K349/ABS(J349),""))</f>
        <v/>
      </c>
      <c r="M349">
        <f>IF(K349="","",IF(K349&gt;0,"Win",IF(K349&lt;0,"Loss","Breakeven")))</f>
        <v/>
      </c>
      <c r="T349" s="3" t="n"/>
      <c r="U349">
        <f>IF(OR($A349="",T349=""),"",T349-$A349)</f>
        <v/>
      </c>
    </row>
    <row r="350">
      <c r="A350" s="3" t="n"/>
      <c r="J350">
        <f>IF(OR(E350="",I350=""),"",IF(F350&lt;&gt;"",ABS(E350-F350)*Settings!$B$2*I350,IF($C350="Long",E350*Settings!$B$2*I350,IF(W350&lt;&gt;"",(W350-E350)*Settings!$B$2*I350,""))))</f>
        <v/>
      </c>
      <c r="K350">
        <f>IF(OR(E350="",H350="",I350=""),"",(H350-E350)*IF($C350="Short",-1,1)*Settings!$B$2*I350-N350)</f>
        <v/>
      </c>
      <c r="L350" s="4">
        <f>IF(OR(J350="",K350=""),"",IFERROR(K350/ABS(J350),""))</f>
        <v/>
      </c>
      <c r="M350">
        <f>IF(K350="","",IF(K350&gt;0,"Win",IF(K350&lt;0,"Loss","Breakeven")))</f>
        <v/>
      </c>
      <c r="T350" s="3" t="n"/>
      <c r="U350">
        <f>IF(OR($A350="",T350=""),"",T350-$A350)</f>
        <v/>
      </c>
    </row>
    <row r="351">
      <c r="A351" s="3" t="n"/>
      <c r="J351">
        <f>IF(OR(E351="",I351=""),"",IF(F351&lt;&gt;"",ABS(E351-F351)*Settings!$B$2*I351,IF($C351="Long",E351*Settings!$B$2*I351,IF(W351&lt;&gt;"",(W351-E351)*Settings!$B$2*I351,""))))</f>
        <v/>
      </c>
      <c r="K351">
        <f>IF(OR(E351="",H351="",I351=""),"",(H351-E351)*IF($C351="Short",-1,1)*Settings!$B$2*I351-N351)</f>
        <v/>
      </c>
      <c r="L351" s="4">
        <f>IF(OR(J351="",K351=""),"",IFERROR(K351/ABS(J351),""))</f>
        <v/>
      </c>
      <c r="M351">
        <f>IF(K351="","",IF(K351&gt;0,"Win",IF(K351&lt;0,"Loss","Breakeven")))</f>
        <v/>
      </c>
      <c r="T351" s="3" t="n"/>
      <c r="U351">
        <f>IF(OR($A351="",T351=""),"",T351-$A351)</f>
        <v/>
      </c>
    </row>
    <row r="352">
      <c r="A352" s="3" t="n"/>
      <c r="J352">
        <f>IF(OR(E352="",I352=""),"",IF(F352&lt;&gt;"",ABS(E352-F352)*Settings!$B$2*I352,IF($C352="Long",E352*Settings!$B$2*I352,IF(W352&lt;&gt;"",(W352-E352)*Settings!$B$2*I352,""))))</f>
        <v/>
      </c>
      <c r="K352">
        <f>IF(OR(E352="",H352="",I352=""),"",(H352-E352)*IF($C352="Short",-1,1)*Settings!$B$2*I352-N352)</f>
        <v/>
      </c>
      <c r="L352" s="4">
        <f>IF(OR(J352="",K352=""),"",IFERROR(K352/ABS(J352),""))</f>
        <v/>
      </c>
      <c r="M352">
        <f>IF(K352="","",IF(K352&gt;0,"Win",IF(K352&lt;0,"Loss","Breakeven")))</f>
        <v/>
      </c>
      <c r="T352" s="3" t="n"/>
      <c r="U352">
        <f>IF(OR($A352="",T352=""),"",T352-$A352)</f>
        <v/>
      </c>
    </row>
    <row r="353">
      <c r="A353" s="3" t="n"/>
      <c r="J353">
        <f>IF(OR(E353="",I353=""),"",IF(F353&lt;&gt;"",ABS(E353-F353)*Settings!$B$2*I353,IF($C353="Long",E353*Settings!$B$2*I353,IF(W353&lt;&gt;"",(W353-E353)*Settings!$B$2*I353,""))))</f>
        <v/>
      </c>
      <c r="K353">
        <f>IF(OR(E353="",H353="",I353=""),"",(H353-E353)*IF($C353="Short",-1,1)*Settings!$B$2*I353-N353)</f>
        <v/>
      </c>
      <c r="L353" s="4">
        <f>IF(OR(J353="",K353=""),"",IFERROR(K353/ABS(J353),""))</f>
        <v/>
      </c>
      <c r="M353">
        <f>IF(K353="","",IF(K353&gt;0,"Win",IF(K353&lt;0,"Loss","Breakeven")))</f>
        <v/>
      </c>
      <c r="T353" s="3" t="n"/>
      <c r="U353">
        <f>IF(OR($A353="",T353=""),"",T353-$A353)</f>
        <v/>
      </c>
    </row>
    <row r="354">
      <c r="A354" s="3" t="n"/>
      <c r="J354">
        <f>IF(OR(E354="",I354=""),"",IF(F354&lt;&gt;"",ABS(E354-F354)*Settings!$B$2*I354,IF($C354="Long",E354*Settings!$B$2*I354,IF(W354&lt;&gt;"",(W354-E354)*Settings!$B$2*I354,""))))</f>
        <v/>
      </c>
      <c r="K354">
        <f>IF(OR(E354="",H354="",I354=""),"",(H354-E354)*IF($C354="Short",-1,1)*Settings!$B$2*I354-N354)</f>
        <v/>
      </c>
      <c r="L354" s="4">
        <f>IF(OR(J354="",K354=""),"",IFERROR(K354/ABS(J354),""))</f>
        <v/>
      </c>
      <c r="M354">
        <f>IF(K354="","",IF(K354&gt;0,"Win",IF(K354&lt;0,"Loss","Breakeven")))</f>
        <v/>
      </c>
      <c r="T354" s="3" t="n"/>
      <c r="U354">
        <f>IF(OR($A354="",T354=""),"",T354-$A354)</f>
        <v/>
      </c>
    </row>
    <row r="355">
      <c r="A355" s="3" t="n"/>
      <c r="J355">
        <f>IF(OR(E355="",I355=""),"",IF(F355&lt;&gt;"",ABS(E355-F355)*Settings!$B$2*I355,IF($C355="Long",E355*Settings!$B$2*I355,IF(W355&lt;&gt;"",(W355-E355)*Settings!$B$2*I355,""))))</f>
        <v/>
      </c>
      <c r="K355">
        <f>IF(OR(E355="",H355="",I355=""),"",(H355-E355)*IF($C355="Short",-1,1)*Settings!$B$2*I355-N355)</f>
        <v/>
      </c>
      <c r="L355" s="4">
        <f>IF(OR(J355="",K355=""),"",IFERROR(K355/ABS(J355),""))</f>
        <v/>
      </c>
      <c r="M355">
        <f>IF(K355="","",IF(K355&gt;0,"Win",IF(K355&lt;0,"Loss","Breakeven")))</f>
        <v/>
      </c>
      <c r="T355" s="3" t="n"/>
      <c r="U355">
        <f>IF(OR($A355="",T355=""),"",T355-$A355)</f>
        <v/>
      </c>
    </row>
    <row r="356">
      <c r="A356" s="3" t="n"/>
      <c r="J356">
        <f>IF(OR(E356="",I356=""),"",IF(F356&lt;&gt;"",ABS(E356-F356)*Settings!$B$2*I356,IF($C356="Long",E356*Settings!$B$2*I356,IF(W356&lt;&gt;"",(W356-E356)*Settings!$B$2*I356,""))))</f>
        <v/>
      </c>
      <c r="K356">
        <f>IF(OR(E356="",H356="",I356=""),"",(H356-E356)*IF($C356="Short",-1,1)*Settings!$B$2*I356-N356)</f>
        <v/>
      </c>
      <c r="L356" s="4">
        <f>IF(OR(J356="",K356=""),"",IFERROR(K356/ABS(J356),""))</f>
        <v/>
      </c>
      <c r="M356">
        <f>IF(K356="","",IF(K356&gt;0,"Win",IF(K356&lt;0,"Loss","Breakeven")))</f>
        <v/>
      </c>
      <c r="T356" s="3" t="n"/>
      <c r="U356">
        <f>IF(OR($A356="",T356=""),"",T356-$A356)</f>
        <v/>
      </c>
    </row>
    <row r="357">
      <c r="A357" s="3" t="n"/>
      <c r="J357">
        <f>IF(OR(E357="",I357=""),"",IF(F357&lt;&gt;"",ABS(E357-F357)*Settings!$B$2*I357,IF($C357="Long",E357*Settings!$B$2*I357,IF(W357&lt;&gt;"",(W357-E357)*Settings!$B$2*I357,""))))</f>
        <v/>
      </c>
      <c r="K357">
        <f>IF(OR(E357="",H357="",I357=""),"",(H357-E357)*IF($C357="Short",-1,1)*Settings!$B$2*I357-N357)</f>
        <v/>
      </c>
      <c r="L357" s="4">
        <f>IF(OR(J357="",K357=""),"",IFERROR(K357/ABS(J357),""))</f>
        <v/>
      </c>
      <c r="M357">
        <f>IF(K357="","",IF(K357&gt;0,"Win",IF(K357&lt;0,"Loss","Breakeven")))</f>
        <v/>
      </c>
      <c r="T357" s="3" t="n"/>
      <c r="U357">
        <f>IF(OR($A357="",T357=""),"",T357-$A357)</f>
        <v/>
      </c>
    </row>
    <row r="358">
      <c r="A358" s="3" t="n"/>
      <c r="J358">
        <f>IF(OR(E358="",I358=""),"",IF(F358&lt;&gt;"",ABS(E358-F358)*Settings!$B$2*I358,IF($C358="Long",E358*Settings!$B$2*I358,IF(W358&lt;&gt;"",(W358-E358)*Settings!$B$2*I358,""))))</f>
        <v/>
      </c>
      <c r="K358">
        <f>IF(OR(E358="",H358="",I358=""),"",(H358-E358)*IF($C358="Short",-1,1)*Settings!$B$2*I358-N358)</f>
        <v/>
      </c>
      <c r="L358" s="4">
        <f>IF(OR(J358="",K358=""),"",IFERROR(K358/ABS(J358),""))</f>
        <v/>
      </c>
      <c r="M358">
        <f>IF(K358="","",IF(K358&gt;0,"Win",IF(K358&lt;0,"Loss","Breakeven")))</f>
        <v/>
      </c>
      <c r="T358" s="3" t="n"/>
      <c r="U358">
        <f>IF(OR($A358="",T358=""),"",T358-$A358)</f>
        <v/>
      </c>
    </row>
    <row r="359">
      <c r="A359" s="3" t="n"/>
      <c r="J359">
        <f>IF(OR(E359="",I359=""),"",IF(F359&lt;&gt;"",ABS(E359-F359)*Settings!$B$2*I359,IF($C359="Long",E359*Settings!$B$2*I359,IF(W359&lt;&gt;"",(W359-E359)*Settings!$B$2*I359,""))))</f>
        <v/>
      </c>
      <c r="K359">
        <f>IF(OR(E359="",H359="",I359=""),"",(H359-E359)*IF($C359="Short",-1,1)*Settings!$B$2*I359-N359)</f>
        <v/>
      </c>
      <c r="L359" s="4">
        <f>IF(OR(J359="",K359=""),"",IFERROR(K359/ABS(J359),""))</f>
        <v/>
      </c>
      <c r="M359">
        <f>IF(K359="","",IF(K359&gt;0,"Win",IF(K359&lt;0,"Loss","Breakeven")))</f>
        <v/>
      </c>
      <c r="T359" s="3" t="n"/>
      <c r="U359">
        <f>IF(OR($A359="",T359=""),"",T359-$A359)</f>
        <v/>
      </c>
    </row>
    <row r="360">
      <c r="A360" s="3" t="n"/>
      <c r="J360">
        <f>IF(OR(E360="",I360=""),"",IF(F360&lt;&gt;"",ABS(E360-F360)*Settings!$B$2*I360,IF($C360="Long",E360*Settings!$B$2*I360,IF(W360&lt;&gt;"",(W360-E360)*Settings!$B$2*I360,""))))</f>
        <v/>
      </c>
      <c r="K360">
        <f>IF(OR(E360="",H360="",I360=""),"",(H360-E360)*IF($C360="Short",-1,1)*Settings!$B$2*I360-N360)</f>
        <v/>
      </c>
      <c r="L360" s="4">
        <f>IF(OR(J360="",K360=""),"",IFERROR(K360/ABS(J360),""))</f>
        <v/>
      </c>
      <c r="M360">
        <f>IF(K360="","",IF(K360&gt;0,"Win",IF(K360&lt;0,"Loss","Breakeven")))</f>
        <v/>
      </c>
      <c r="T360" s="3" t="n"/>
      <c r="U360">
        <f>IF(OR($A360="",T360=""),"",T360-$A360)</f>
        <v/>
      </c>
    </row>
    <row r="361">
      <c r="A361" s="3" t="n"/>
      <c r="J361">
        <f>IF(OR(E361="",I361=""),"",IF(F361&lt;&gt;"",ABS(E361-F361)*Settings!$B$2*I361,IF($C361="Long",E361*Settings!$B$2*I361,IF(W361&lt;&gt;"",(W361-E361)*Settings!$B$2*I361,""))))</f>
        <v/>
      </c>
      <c r="K361">
        <f>IF(OR(E361="",H361="",I361=""),"",(H361-E361)*IF($C361="Short",-1,1)*Settings!$B$2*I361-N361)</f>
        <v/>
      </c>
      <c r="L361" s="4">
        <f>IF(OR(J361="",K361=""),"",IFERROR(K361/ABS(J361),""))</f>
        <v/>
      </c>
      <c r="M361">
        <f>IF(K361="","",IF(K361&gt;0,"Win",IF(K361&lt;0,"Loss","Breakeven")))</f>
        <v/>
      </c>
      <c r="T361" s="3" t="n"/>
      <c r="U361">
        <f>IF(OR($A361="",T361=""),"",T361-$A361)</f>
        <v/>
      </c>
    </row>
    <row r="362">
      <c r="A362" s="3" t="n"/>
      <c r="J362">
        <f>IF(OR(E362="",I362=""),"",IF(F362&lt;&gt;"",ABS(E362-F362)*Settings!$B$2*I362,IF($C362="Long",E362*Settings!$B$2*I362,IF(W362&lt;&gt;"",(W362-E362)*Settings!$B$2*I362,""))))</f>
        <v/>
      </c>
      <c r="K362">
        <f>IF(OR(E362="",H362="",I362=""),"",(H362-E362)*IF($C362="Short",-1,1)*Settings!$B$2*I362-N362)</f>
        <v/>
      </c>
      <c r="L362" s="4">
        <f>IF(OR(J362="",K362=""),"",IFERROR(K362/ABS(J362),""))</f>
        <v/>
      </c>
      <c r="M362">
        <f>IF(K362="","",IF(K362&gt;0,"Win",IF(K362&lt;0,"Loss","Breakeven")))</f>
        <v/>
      </c>
      <c r="T362" s="3" t="n"/>
      <c r="U362">
        <f>IF(OR($A362="",T362=""),"",T362-$A362)</f>
        <v/>
      </c>
    </row>
    <row r="363">
      <c r="A363" s="3" t="n"/>
      <c r="J363">
        <f>IF(OR(E363="",I363=""),"",IF(F363&lt;&gt;"",ABS(E363-F363)*Settings!$B$2*I363,IF($C363="Long",E363*Settings!$B$2*I363,IF(W363&lt;&gt;"",(W363-E363)*Settings!$B$2*I363,""))))</f>
        <v/>
      </c>
      <c r="K363">
        <f>IF(OR(E363="",H363="",I363=""),"",(H363-E363)*IF($C363="Short",-1,1)*Settings!$B$2*I363-N363)</f>
        <v/>
      </c>
      <c r="L363" s="4">
        <f>IF(OR(J363="",K363=""),"",IFERROR(K363/ABS(J363),""))</f>
        <v/>
      </c>
      <c r="M363">
        <f>IF(K363="","",IF(K363&gt;0,"Win",IF(K363&lt;0,"Loss","Breakeven")))</f>
        <v/>
      </c>
      <c r="T363" s="3" t="n"/>
      <c r="U363">
        <f>IF(OR($A363="",T363=""),"",T363-$A363)</f>
        <v/>
      </c>
    </row>
    <row r="364">
      <c r="A364" s="3" t="n"/>
      <c r="J364">
        <f>IF(OR(E364="",I364=""),"",IF(F364&lt;&gt;"",ABS(E364-F364)*Settings!$B$2*I364,IF($C364="Long",E364*Settings!$B$2*I364,IF(W364&lt;&gt;"",(W364-E364)*Settings!$B$2*I364,""))))</f>
        <v/>
      </c>
      <c r="K364">
        <f>IF(OR(E364="",H364="",I364=""),"",(H364-E364)*IF($C364="Short",-1,1)*Settings!$B$2*I364-N364)</f>
        <v/>
      </c>
      <c r="L364" s="4">
        <f>IF(OR(J364="",K364=""),"",IFERROR(K364/ABS(J364),""))</f>
        <v/>
      </c>
      <c r="M364">
        <f>IF(K364="","",IF(K364&gt;0,"Win",IF(K364&lt;0,"Loss","Breakeven")))</f>
        <v/>
      </c>
      <c r="T364" s="3" t="n"/>
      <c r="U364">
        <f>IF(OR($A364="",T364=""),"",T364-$A364)</f>
        <v/>
      </c>
    </row>
    <row r="365">
      <c r="A365" s="3" t="n"/>
      <c r="J365">
        <f>IF(OR(E365="",I365=""),"",IF(F365&lt;&gt;"",ABS(E365-F365)*Settings!$B$2*I365,IF($C365="Long",E365*Settings!$B$2*I365,IF(W365&lt;&gt;"",(W365-E365)*Settings!$B$2*I365,""))))</f>
        <v/>
      </c>
      <c r="K365">
        <f>IF(OR(E365="",H365="",I365=""),"",(H365-E365)*IF($C365="Short",-1,1)*Settings!$B$2*I365-N365)</f>
        <v/>
      </c>
      <c r="L365" s="4">
        <f>IF(OR(J365="",K365=""),"",IFERROR(K365/ABS(J365),""))</f>
        <v/>
      </c>
      <c r="M365">
        <f>IF(K365="","",IF(K365&gt;0,"Win",IF(K365&lt;0,"Loss","Breakeven")))</f>
        <v/>
      </c>
      <c r="T365" s="3" t="n"/>
      <c r="U365">
        <f>IF(OR($A365="",T365=""),"",T365-$A365)</f>
        <v/>
      </c>
    </row>
    <row r="366">
      <c r="A366" s="3" t="n"/>
      <c r="J366">
        <f>IF(OR(E366="",I366=""),"",IF(F366&lt;&gt;"",ABS(E366-F366)*Settings!$B$2*I366,IF($C366="Long",E366*Settings!$B$2*I366,IF(W366&lt;&gt;"",(W366-E366)*Settings!$B$2*I366,""))))</f>
        <v/>
      </c>
      <c r="K366">
        <f>IF(OR(E366="",H366="",I366=""),"",(H366-E366)*IF($C366="Short",-1,1)*Settings!$B$2*I366-N366)</f>
        <v/>
      </c>
      <c r="L366" s="4">
        <f>IF(OR(J366="",K366=""),"",IFERROR(K366/ABS(J366),""))</f>
        <v/>
      </c>
      <c r="M366">
        <f>IF(K366="","",IF(K366&gt;0,"Win",IF(K366&lt;0,"Loss","Breakeven")))</f>
        <v/>
      </c>
      <c r="T366" s="3" t="n"/>
      <c r="U366">
        <f>IF(OR($A366="",T366=""),"",T366-$A366)</f>
        <v/>
      </c>
    </row>
    <row r="367">
      <c r="A367" s="3" t="n"/>
      <c r="J367">
        <f>IF(OR(E367="",I367=""),"",IF(F367&lt;&gt;"",ABS(E367-F367)*Settings!$B$2*I367,IF($C367="Long",E367*Settings!$B$2*I367,IF(W367&lt;&gt;"",(W367-E367)*Settings!$B$2*I367,""))))</f>
        <v/>
      </c>
      <c r="K367">
        <f>IF(OR(E367="",H367="",I367=""),"",(H367-E367)*IF($C367="Short",-1,1)*Settings!$B$2*I367-N367)</f>
        <v/>
      </c>
      <c r="L367" s="4">
        <f>IF(OR(J367="",K367=""),"",IFERROR(K367/ABS(J367),""))</f>
        <v/>
      </c>
      <c r="M367">
        <f>IF(K367="","",IF(K367&gt;0,"Win",IF(K367&lt;0,"Loss","Breakeven")))</f>
        <v/>
      </c>
      <c r="T367" s="3" t="n"/>
      <c r="U367">
        <f>IF(OR($A367="",T367=""),"",T367-$A367)</f>
        <v/>
      </c>
    </row>
    <row r="368">
      <c r="A368" s="3" t="n"/>
      <c r="J368">
        <f>IF(OR(E368="",I368=""),"",IF(F368&lt;&gt;"",ABS(E368-F368)*Settings!$B$2*I368,IF($C368="Long",E368*Settings!$B$2*I368,IF(W368&lt;&gt;"",(W368-E368)*Settings!$B$2*I368,""))))</f>
        <v/>
      </c>
      <c r="K368">
        <f>IF(OR(E368="",H368="",I368=""),"",(H368-E368)*IF($C368="Short",-1,1)*Settings!$B$2*I368-N368)</f>
        <v/>
      </c>
      <c r="L368" s="4">
        <f>IF(OR(J368="",K368=""),"",IFERROR(K368/ABS(J368),""))</f>
        <v/>
      </c>
      <c r="M368">
        <f>IF(K368="","",IF(K368&gt;0,"Win",IF(K368&lt;0,"Loss","Breakeven")))</f>
        <v/>
      </c>
      <c r="T368" s="3" t="n"/>
      <c r="U368">
        <f>IF(OR($A368="",T368=""),"",T368-$A368)</f>
        <v/>
      </c>
    </row>
    <row r="369">
      <c r="A369" s="3" t="n"/>
      <c r="J369">
        <f>IF(OR(E369="",I369=""),"",IF(F369&lt;&gt;"",ABS(E369-F369)*Settings!$B$2*I369,IF($C369="Long",E369*Settings!$B$2*I369,IF(W369&lt;&gt;"",(W369-E369)*Settings!$B$2*I369,""))))</f>
        <v/>
      </c>
      <c r="K369">
        <f>IF(OR(E369="",H369="",I369=""),"",(H369-E369)*IF($C369="Short",-1,1)*Settings!$B$2*I369-N369)</f>
        <v/>
      </c>
      <c r="L369" s="4">
        <f>IF(OR(J369="",K369=""),"",IFERROR(K369/ABS(J369),""))</f>
        <v/>
      </c>
      <c r="M369">
        <f>IF(K369="","",IF(K369&gt;0,"Win",IF(K369&lt;0,"Loss","Breakeven")))</f>
        <v/>
      </c>
      <c r="T369" s="3" t="n"/>
      <c r="U369">
        <f>IF(OR($A369="",T369=""),"",T369-$A369)</f>
        <v/>
      </c>
    </row>
    <row r="370">
      <c r="A370" s="3" t="n"/>
      <c r="J370">
        <f>IF(OR(E370="",I370=""),"",IF(F370&lt;&gt;"",ABS(E370-F370)*Settings!$B$2*I370,IF($C370="Long",E370*Settings!$B$2*I370,IF(W370&lt;&gt;"",(W370-E370)*Settings!$B$2*I370,""))))</f>
        <v/>
      </c>
      <c r="K370">
        <f>IF(OR(E370="",H370="",I370=""),"",(H370-E370)*IF($C370="Short",-1,1)*Settings!$B$2*I370-N370)</f>
        <v/>
      </c>
      <c r="L370" s="4">
        <f>IF(OR(J370="",K370=""),"",IFERROR(K370/ABS(J370),""))</f>
        <v/>
      </c>
      <c r="M370">
        <f>IF(K370="","",IF(K370&gt;0,"Win",IF(K370&lt;0,"Loss","Breakeven")))</f>
        <v/>
      </c>
      <c r="T370" s="3" t="n"/>
      <c r="U370">
        <f>IF(OR($A370="",T370=""),"",T370-$A370)</f>
        <v/>
      </c>
    </row>
    <row r="371">
      <c r="A371" s="3" t="n"/>
      <c r="J371">
        <f>IF(OR(E371="",I371=""),"",IF(F371&lt;&gt;"",ABS(E371-F371)*Settings!$B$2*I371,IF($C371="Long",E371*Settings!$B$2*I371,IF(W371&lt;&gt;"",(W371-E371)*Settings!$B$2*I371,""))))</f>
        <v/>
      </c>
      <c r="K371">
        <f>IF(OR(E371="",H371="",I371=""),"",(H371-E371)*IF($C371="Short",-1,1)*Settings!$B$2*I371-N371)</f>
        <v/>
      </c>
      <c r="L371" s="4">
        <f>IF(OR(J371="",K371=""),"",IFERROR(K371/ABS(J371),""))</f>
        <v/>
      </c>
      <c r="M371">
        <f>IF(K371="","",IF(K371&gt;0,"Win",IF(K371&lt;0,"Loss","Breakeven")))</f>
        <v/>
      </c>
      <c r="T371" s="3" t="n"/>
      <c r="U371">
        <f>IF(OR($A371="",T371=""),"",T371-$A371)</f>
        <v/>
      </c>
    </row>
    <row r="372">
      <c r="A372" s="3" t="n"/>
      <c r="J372">
        <f>IF(OR(E372="",I372=""),"",IF(F372&lt;&gt;"",ABS(E372-F372)*Settings!$B$2*I372,IF($C372="Long",E372*Settings!$B$2*I372,IF(W372&lt;&gt;"",(W372-E372)*Settings!$B$2*I372,""))))</f>
        <v/>
      </c>
      <c r="K372">
        <f>IF(OR(E372="",H372="",I372=""),"",(H372-E372)*IF($C372="Short",-1,1)*Settings!$B$2*I372-N372)</f>
        <v/>
      </c>
      <c r="L372" s="4">
        <f>IF(OR(J372="",K372=""),"",IFERROR(K372/ABS(J372),""))</f>
        <v/>
      </c>
      <c r="M372">
        <f>IF(K372="","",IF(K372&gt;0,"Win",IF(K372&lt;0,"Loss","Breakeven")))</f>
        <v/>
      </c>
      <c r="T372" s="3" t="n"/>
      <c r="U372">
        <f>IF(OR($A372="",T372=""),"",T372-$A372)</f>
        <v/>
      </c>
    </row>
    <row r="373">
      <c r="A373" s="3" t="n"/>
      <c r="J373">
        <f>IF(OR(E373="",I373=""),"",IF(F373&lt;&gt;"",ABS(E373-F373)*Settings!$B$2*I373,IF($C373="Long",E373*Settings!$B$2*I373,IF(W373&lt;&gt;"",(W373-E373)*Settings!$B$2*I373,""))))</f>
        <v/>
      </c>
      <c r="K373">
        <f>IF(OR(E373="",H373="",I373=""),"",(H373-E373)*IF($C373="Short",-1,1)*Settings!$B$2*I373-N373)</f>
        <v/>
      </c>
      <c r="L373" s="4">
        <f>IF(OR(J373="",K373=""),"",IFERROR(K373/ABS(J373),""))</f>
        <v/>
      </c>
      <c r="M373">
        <f>IF(K373="","",IF(K373&gt;0,"Win",IF(K373&lt;0,"Loss","Breakeven")))</f>
        <v/>
      </c>
      <c r="T373" s="3" t="n"/>
      <c r="U373">
        <f>IF(OR($A373="",T373=""),"",T373-$A373)</f>
        <v/>
      </c>
    </row>
    <row r="374">
      <c r="A374" s="3" t="n"/>
      <c r="J374">
        <f>IF(OR(E374="",I374=""),"",IF(F374&lt;&gt;"",ABS(E374-F374)*Settings!$B$2*I374,IF($C374="Long",E374*Settings!$B$2*I374,IF(W374&lt;&gt;"",(W374-E374)*Settings!$B$2*I374,""))))</f>
        <v/>
      </c>
      <c r="K374">
        <f>IF(OR(E374="",H374="",I374=""),"",(H374-E374)*IF($C374="Short",-1,1)*Settings!$B$2*I374-N374)</f>
        <v/>
      </c>
      <c r="L374" s="4">
        <f>IF(OR(J374="",K374=""),"",IFERROR(K374/ABS(J374),""))</f>
        <v/>
      </c>
      <c r="M374">
        <f>IF(K374="","",IF(K374&gt;0,"Win",IF(K374&lt;0,"Loss","Breakeven")))</f>
        <v/>
      </c>
      <c r="T374" s="3" t="n"/>
      <c r="U374">
        <f>IF(OR($A374="",T374=""),"",T374-$A374)</f>
        <v/>
      </c>
    </row>
    <row r="375">
      <c r="A375" s="3" t="n"/>
      <c r="J375">
        <f>IF(OR(E375="",I375=""),"",IF(F375&lt;&gt;"",ABS(E375-F375)*Settings!$B$2*I375,IF($C375="Long",E375*Settings!$B$2*I375,IF(W375&lt;&gt;"",(W375-E375)*Settings!$B$2*I375,""))))</f>
        <v/>
      </c>
      <c r="K375">
        <f>IF(OR(E375="",H375="",I375=""),"",(H375-E375)*IF($C375="Short",-1,1)*Settings!$B$2*I375-N375)</f>
        <v/>
      </c>
      <c r="L375" s="4">
        <f>IF(OR(J375="",K375=""),"",IFERROR(K375/ABS(J375),""))</f>
        <v/>
      </c>
      <c r="M375">
        <f>IF(K375="","",IF(K375&gt;0,"Win",IF(K375&lt;0,"Loss","Breakeven")))</f>
        <v/>
      </c>
      <c r="T375" s="3" t="n"/>
      <c r="U375">
        <f>IF(OR($A375="",T375=""),"",T375-$A375)</f>
        <v/>
      </c>
    </row>
    <row r="376">
      <c r="A376" s="3" t="n"/>
      <c r="J376">
        <f>IF(OR(E376="",I376=""),"",IF(F376&lt;&gt;"",ABS(E376-F376)*Settings!$B$2*I376,IF($C376="Long",E376*Settings!$B$2*I376,IF(W376&lt;&gt;"",(W376-E376)*Settings!$B$2*I376,""))))</f>
        <v/>
      </c>
      <c r="K376">
        <f>IF(OR(E376="",H376="",I376=""),"",(H376-E376)*IF($C376="Short",-1,1)*Settings!$B$2*I376-N376)</f>
        <v/>
      </c>
      <c r="L376" s="4">
        <f>IF(OR(J376="",K376=""),"",IFERROR(K376/ABS(J376),""))</f>
        <v/>
      </c>
      <c r="M376">
        <f>IF(K376="","",IF(K376&gt;0,"Win",IF(K376&lt;0,"Loss","Breakeven")))</f>
        <v/>
      </c>
      <c r="T376" s="3" t="n"/>
      <c r="U376">
        <f>IF(OR($A376="",T376=""),"",T376-$A376)</f>
        <v/>
      </c>
    </row>
    <row r="377">
      <c r="A377" s="3" t="n"/>
      <c r="J377">
        <f>IF(OR(E377="",I377=""),"",IF(F377&lt;&gt;"",ABS(E377-F377)*Settings!$B$2*I377,IF($C377="Long",E377*Settings!$B$2*I377,IF(W377&lt;&gt;"",(W377-E377)*Settings!$B$2*I377,""))))</f>
        <v/>
      </c>
      <c r="K377">
        <f>IF(OR(E377="",H377="",I377=""),"",(H377-E377)*IF($C377="Short",-1,1)*Settings!$B$2*I377-N377)</f>
        <v/>
      </c>
      <c r="L377" s="4">
        <f>IF(OR(J377="",K377=""),"",IFERROR(K377/ABS(J377),""))</f>
        <v/>
      </c>
      <c r="M377">
        <f>IF(K377="","",IF(K377&gt;0,"Win",IF(K377&lt;0,"Loss","Breakeven")))</f>
        <v/>
      </c>
      <c r="T377" s="3" t="n"/>
      <c r="U377">
        <f>IF(OR($A377="",T377=""),"",T377-$A377)</f>
        <v/>
      </c>
    </row>
    <row r="378">
      <c r="A378" s="3" t="n"/>
      <c r="J378">
        <f>IF(OR(E378="",I378=""),"",IF(F378&lt;&gt;"",ABS(E378-F378)*Settings!$B$2*I378,IF($C378="Long",E378*Settings!$B$2*I378,IF(W378&lt;&gt;"",(W378-E378)*Settings!$B$2*I378,""))))</f>
        <v/>
      </c>
      <c r="K378">
        <f>IF(OR(E378="",H378="",I378=""),"",(H378-E378)*IF($C378="Short",-1,1)*Settings!$B$2*I378-N378)</f>
        <v/>
      </c>
      <c r="L378" s="4">
        <f>IF(OR(J378="",K378=""),"",IFERROR(K378/ABS(J378),""))</f>
        <v/>
      </c>
      <c r="M378">
        <f>IF(K378="","",IF(K378&gt;0,"Win",IF(K378&lt;0,"Loss","Breakeven")))</f>
        <v/>
      </c>
      <c r="T378" s="3" t="n"/>
      <c r="U378">
        <f>IF(OR($A378="",T378=""),"",T378-$A378)</f>
        <v/>
      </c>
    </row>
    <row r="379">
      <c r="A379" s="3" t="n"/>
      <c r="J379">
        <f>IF(OR(E379="",I379=""),"",IF(F379&lt;&gt;"",ABS(E379-F379)*Settings!$B$2*I379,IF($C379="Long",E379*Settings!$B$2*I379,IF(W379&lt;&gt;"",(W379-E379)*Settings!$B$2*I379,""))))</f>
        <v/>
      </c>
      <c r="K379">
        <f>IF(OR(E379="",H379="",I379=""),"",(H379-E379)*IF($C379="Short",-1,1)*Settings!$B$2*I379-N379)</f>
        <v/>
      </c>
      <c r="L379" s="4">
        <f>IF(OR(J379="",K379=""),"",IFERROR(K379/ABS(J379),""))</f>
        <v/>
      </c>
      <c r="M379">
        <f>IF(K379="","",IF(K379&gt;0,"Win",IF(K379&lt;0,"Loss","Breakeven")))</f>
        <v/>
      </c>
      <c r="T379" s="3" t="n"/>
      <c r="U379">
        <f>IF(OR($A379="",T379=""),"",T379-$A379)</f>
        <v/>
      </c>
    </row>
    <row r="380">
      <c r="A380" s="3" t="n"/>
      <c r="J380">
        <f>IF(OR(E380="",I380=""),"",IF(F380&lt;&gt;"",ABS(E380-F380)*Settings!$B$2*I380,IF($C380="Long",E380*Settings!$B$2*I380,IF(W380&lt;&gt;"",(W380-E380)*Settings!$B$2*I380,""))))</f>
        <v/>
      </c>
      <c r="K380">
        <f>IF(OR(E380="",H380="",I380=""),"",(H380-E380)*IF($C380="Short",-1,1)*Settings!$B$2*I380-N380)</f>
        <v/>
      </c>
      <c r="L380" s="4">
        <f>IF(OR(J380="",K380=""),"",IFERROR(K380/ABS(J380),""))</f>
        <v/>
      </c>
      <c r="M380">
        <f>IF(K380="","",IF(K380&gt;0,"Win",IF(K380&lt;0,"Loss","Breakeven")))</f>
        <v/>
      </c>
      <c r="T380" s="3" t="n"/>
      <c r="U380">
        <f>IF(OR($A380="",T380=""),"",T380-$A380)</f>
        <v/>
      </c>
    </row>
    <row r="381">
      <c r="A381" s="3" t="n"/>
      <c r="J381">
        <f>IF(OR(E381="",I381=""),"",IF(F381&lt;&gt;"",ABS(E381-F381)*Settings!$B$2*I381,IF($C381="Long",E381*Settings!$B$2*I381,IF(W381&lt;&gt;"",(W381-E381)*Settings!$B$2*I381,""))))</f>
        <v/>
      </c>
      <c r="K381">
        <f>IF(OR(E381="",H381="",I381=""),"",(H381-E381)*IF($C381="Short",-1,1)*Settings!$B$2*I381-N381)</f>
        <v/>
      </c>
      <c r="L381" s="4">
        <f>IF(OR(J381="",K381=""),"",IFERROR(K381/ABS(J381),""))</f>
        <v/>
      </c>
      <c r="M381">
        <f>IF(K381="","",IF(K381&gt;0,"Win",IF(K381&lt;0,"Loss","Breakeven")))</f>
        <v/>
      </c>
      <c r="T381" s="3" t="n"/>
      <c r="U381">
        <f>IF(OR($A381="",T381=""),"",T381-$A381)</f>
        <v/>
      </c>
    </row>
    <row r="382">
      <c r="A382" s="3" t="n"/>
      <c r="J382">
        <f>IF(OR(E382="",I382=""),"",IF(F382&lt;&gt;"",ABS(E382-F382)*Settings!$B$2*I382,IF($C382="Long",E382*Settings!$B$2*I382,IF(W382&lt;&gt;"",(W382-E382)*Settings!$B$2*I382,""))))</f>
        <v/>
      </c>
      <c r="K382">
        <f>IF(OR(E382="",H382="",I382=""),"",(H382-E382)*IF($C382="Short",-1,1)*Settings!$B$2*I382-N382)</f>
        <v/>
      </c>
      <c r="L382" s="4">
        <f>IF(OR(J382="",K382=""),"",IFERROR(K382/ABS(J382),""))</f>
        <v/>
      </c>
      <c r="M382">
        <f>IF(K382="","",IF(K382&gt;0,"Win",IF(K382&lt;0,"Loss","Breakeven")))</f>
        <v/>
      </c>
      <c r="T382" s="3" t="n"/>
      <c r="U382">
        <f>IF(OR($A382="",T382=""),"",T382-$A382)</f>
        <v/>
      </c>
    </row>
    <row r="383">
      <c r="A383" s="3" t="n"/>
      <c r="J383">
        <f>IF(OR(E383="",I383=""),"",IF(F383&lt;&gt;"",ABS(E383-F383)*Settings!$B$2*I383,IF($C383="Long",E383*Settings!$B$2*I383,IF(W383&lt;&gt;"",(W383-E383)*Settings!$B$2*I383,""))))</f>
        <v/>
      </c>
      <c r="K383">
        <f>IF(OR(E383="",H383="",I383=""),"",(H383-E383)*IF($C383="Short",-1,1)*Settings!$B$2*I383-N383)</f>
        <v/>
      </c>
      <c r="L383" s="4">
        <f>IF(OR(J383="",K383=""),"",IFERROR(K383/ABS(J383),""))</f>
        <v/>
      </c>
      <c r="M383">
        <f>IF(K383="","",IF(K383&gt;0,"Win",IF(K383&lt;0,"Loss","Breakeven")))</f>
        <v/>
      </c>
      <c r="T383" s="3" t="n"/>
      <c r="U383">
        <f>IF(OR($A383="",T383=""),"",T383-$A383)</f>
        <v/>
      </c>
    </row>
    <row r="384">
      <c r="A384" s="3" t="n"/>
      <c r="J384">
        <f>IF(OR(E384="",I384=""),"",IF(F384&lt;&gt;"",ABS(E384-F384)*Settings!$B$2*I384,IF($C384="Long",E384*Settings!$B$2*I384,IF(W384&lt;&gt;"",(W384-E384)*Settings!$B$2*I384,""))))</f>
        <v/>
      </c>
      <c r="K384">
        <f>IF(OR(E384="",H384="",I384=""),"",(H384-E384)*IF($C384="Short",-1,1)*Settings!$B$2*I384-N384)</f>
        <v/>
      </c>
      <c r="L384" s="4">
        <f>IF(OR(J384="",K384=""),"",IFERROR(K384/ABS(J384),""))</f>
        <v/>
      </c>
      <c r="M384">
        <f>IF(K384="","",IF(K384&gt;0,"Win",IF(K384&lt;0,"Loss","Breakeven")))</f>
        <v/>
      </c>
      <c r="T384" s="3" t="n"/>
      <c r="U384">
        <f>IF(OR($A384="",T384=""),"",T384-$A384)</f>
        <v/>
      </c>
    </row>
    <row r="385">
      <c r="A385" s="3" t="n"/>
      <c r="J385">
        <f>IF(OR(E385="",I385=""),"",IF(F385&lt;&gt;"",ABS(E385-F385)*Settings!$B$2*I385,IF($C385="Long",E385*Settings!$B$2*I385,IF(W385&lt;&gt;"",(W385-E385)*Settings!$B$2*I385,""))))</f>
        <v/>
      </c>
      <c r="K385">
        <f>IF(OR(E385="",H385="",I385=""),"",(H385-E385)*IF($C385="Short",-1,1)*Settings!$B$2*I385-N385)</f>
        <v/>
      </c>
      <c r="L385" s="4">
        <f>IF(OR(J385="",K385=""),"",IFERROR(K385/ABS(J385),""))</f>
        <v/>
      </c>
      <c r="M385">
        <f>IF(K385="","",IF(K385&gt;0,"Win",IF(K385&lt;0,"Loss","Breakeven")))</f>
        <v/>
      </c>
      <c r="T385" s="3" t="n"/>
      <c r="U385">
        <f>IF(OR($A385="",T385=""),"",T385-$A385)</f>
        <v/>
      </c>
    </row>
    <row r="386">
      <c r="A386" s="3" t="n"/>
      <c r="J386">
        <f>IF(OR(E386="",I386=""),"",IF(F386&lt;&gt;"",ABS(E386-F386)*Settings!$B$2*I386,IF($C386="Long",E386*Settings!$B$2*I386,IF(W386&lt;&gt;"",(W386-E386)*Settings!$B$2*I386,""))))</f>
        <v/>
      </c>
      <c r="K386">
        <f>IF(OR(E386="",H386="",I386=""),"",(H386-E386)*IF($C386="Short",-1,1)*Settings!$B$2*I386-N386)</f>
        <v/>
      </c>
      <c r="L386" s="4">
        <f>IF(OR(J386="",K386=""),"",IFERROR(K386/ABS(J386),""))</f>
        <v/>
      </c>
      <c r="M386">
        <f>IF(K386="","",IF(K386&gt;0,"Win",IF(K386&lt;0,"Loss","Breakeven")))</f>
        <v/>
      </c>
      <c r="T386" s="3" t="n"/>
      <c r="U386">
        <f>IF(OR($A386="",T386=""),"",T386-$A386)</f>
        <v/>
      </c>
    </row>
    <row r="387">
      <c r="A387" s="3" t="n"/>
      <c r="J387">
        <f>IF(OR(E387="",I387=""),"",IF(F387&lt;&gt;"",ABS(E387-F387)*Settings!$B$2*I387,IF($C387="Long",E387*Settings!$B$2*I387,IF(W387&lt;&gt;"",(W387-E387)*Settings!$B$2*I387,""))))</f>
        <v/>
      </c>
      <c r="K387">
        <f>IF(OR(E387="",H387="",I387=""),"",(H387-E387)*IF($C387="Short",-1,1)*Settings!$B$2*I387-N387)</f>
        <v/>
      </c>
      <c r="L387" s="4">
        <f>IF(OR(J387="",K387=""),"",IFERROR(K387/ABS(J387),""))</f>
        <v/>
      </c>
      <c r="M387">
        <f>IF(K387="","",IF(K387&gt;0,"Win",IF(K387&lt;0,"Loss","Breakeven")))</f>
        <v/>
      </c>
      <c r="T387" s="3" t="n"/>
      <c r="U387">
        <f>IF(OR($A387="",T387=""),"",T387-$A387)</f>
        <v/>
      </c>
    </row>
    <row r="388">
      <c r="A388" s="3" t="n"/>
      <c r="J388">
        <f>IF(OR(E388="",I388=""),"",IF(F388&lt;&gt;"",ABS(E388-F388)*Settings!$B$2*I388,IF($C388="Long",E388*Settings!$B$2*I388,IF(W388&lt;&gt;"",(W388-E388)*Settings!$B$2*I388,""))))</f>
        <v/>
      </c>
      <c r="K388">
        <f>IF(OR(E388="",H388="",I388=""),"",(H388-E388)*IF($C388="Short",-1,1)*Settings!$B$2*I388-N388)</f>
        <v/>
      </c>
      <c r="L388" s="4">
        <f>IF(OR(J388="",K388=""),"",IFERROR(K388/ABS(J388),""))</f>
        <v/>
      </c>
      <c r="M388">
        <f>IF(K388="","",IF(K388&gt;0,"Win",IF(K388&lt;0,"Loss","Breakeven")))</f>
        <v/>
      </c>
      <c r="T388" s="3" t="n"/>
      <c r="U388">
        <f>IF(OR($A388="",T388=""),"",T388-$A388)</f>
        <v/>
      </c>
    </row>
    <row r="389">
      <c r="A389" s="3" t="n"/>
      <c r="J389">
        <f>IF(OR(E389="",I389=""),"",IF(F389&lt;&gt;"",ABS(E389-F389)*Settings!$B$2*I389,IF($C389="Long",E389*Settings!$B$2*I389,IF(W389&lt;&gt;"",(W389-E389)*Settings!$B$2*I389,""))))</f>
        <v/>
      </c>
      <c r="K389">
        <f>IF(OR(E389="",H389="",I389=""),"",(H389-E389)*IF($C389="Short",-1,1)*Settings!$B$2*I389-N389)</f>
        <v/>
      </c>
      <c r="L389" s="4">
        <f>IF(OR(J389="",K389=""),"",IFERROR(K389/ABS(J389),""))</f>
        <v/>
      </c>
      <c r="M389">
        <f>IF(K389="","",IF(K389&gt;0,"Win",IF(K389&lt;0,"Loss","Breakeven")))</f>
        <v/>
      </c>
      <c r="T389" s="3" t="n"/>
      <c r="U389">
        <f>IF(OR($A389="",T389=""),"",T389-$A389)</f>
        <v/>
      </c>
    </row>
    <row r="390">
      <c r="A390" s="3" t="n"/>
      <c r="J390">
        <f>IF(OR(E390="",I390=""),"",IF(F390&lt;&gt;"",ABS(E390-F390)*Settings!$B$2*I390,IF($C390="Long",E390*Settings!$B$2*I390,IF(W390&lt;&gt;"",(W390-E390)*Settings!$B$2*I390,""))))</f>
        <v/>
      </c>
      <c r="K390">
        <f>IF(OR(E390="",H390="",I390=""),"",(H390-E390)*IF($C390="Short",-1,1)*Settings!$B$2*I390-N390)</f>
        <v/>
      </c>
      <c r="L390" s="4">
        <f>IF(OR(J390="",K390=""),"",IFERROR(K390/ABS(J390),""))</f>
        <v/>
      </c>
      <c r="M390">
        <f>IF(K390="","",IF(K390&gt;0,"Win",IF(K390&lt;0,"Loss","Breakeven")))</f>
        <v/>
      </c>
      <c r="T390" s="3" t="n"/>
      <c r="U390">
        <f>IF(OR($A390="",T390=""),"",T390-$A390)</f>
        <v/>
      </c>
    </row>
    <row r="391">
      <c r="A391" s="3" t="n"/>
      <c r="J391">
        <f>IF(OR(E391="",I391=""),"",IF(F391&lt;&gt;"",ABS(E391-F391)*Settings!$B$2*I391,IF($C391="Long",E391*Settings!$B$2*I391,IF(W391&lt;&gt;"",(W391-E391)*Settings!$B$2*I391,""))))</f>
        <v/>
      </c>
      <c r="K391">
        <f>IF(OR(E391="",H391="",I391=""),"",(H391-E391)*IF($C391="Short",-1,1)*Settings!$B$2*I391-N391)</f>
        <v/>
      </c>
      <c r="L391" s="4">
        <f>IF(OR(J391="",K391=""),"",IFERROR(K391/ABS(J391),""))</f>
        <v/>
      </c>
      <c r="M391">
        <f>IF(K391="","",IF(K391&gt;0,"Win",IF(K391&lt;0,"Loss","Breakeven")))</f>
        <v/>
      </c>
      <c r="T391" s="3" t="n"/>
      <c r="U391">
        <f>IF(OR($A391="",T391=""),"",T391-$A391)</f>
        <v/>
      </c>
    </row>
    <row r="392">
      <c r="A392" s="3" t="n"/>
      <c r="J392">
        <f>IF(OR(E392="",I392=""),"",IF(F392&lt;&gt;"",ABS(E392-F392)*Settings!$B$2*I392,IF($C392="Long",E392*Settings!$B$2*I392,IF(W392&lt;&gt;"",(W392-E392)*Settings!$B$2*I392,""))))</f>
        <v/>
      </c>
      <c r="K392">
        <f>IF(OR(E392="",H392="",I392=""),"",(H392-E392)*IF($C392="Short",-1,1)*Settings!$B$2*I392-N392)</f>
        <v/>
      </c>
      <c r="L392" s="4">
        <f>IF(OR(J392="",K392=""),"",IFERROR(K392/ABS(J392),""))</f>
        <v/>
      </c>
      <c r="M392">
        <f>IF(K392="","",IF(K392&gt;0,"Win",IF(K392&lt;0,"Loss","Breakeven")))</f>
        <v/>
      </c>
      <c r="T392" s="3" t="n"/>
      <c r="U392">
        <f>IF(OR($A392="",T392=""),"",T392-$A392)</f>
        <v/>
      </c>
    </row>
    <row r="393">
      <c r="A393" s="3" t="n"/>
      <c r="J393">
        <f>IF(OR(E393="",I393=""),"",IF(F393&lt;&gt;"",ABS(E393-F393)*Settings!$B$2*I393,IF($C393="Long",E393*Settings!$B$2*I393,IF(W393&lt;&gt;"",(W393-E393)*Settings!$B$2*I393,""))))</f>
        <v/>
      </c>
      <c r="K393">
        <f>IF(OR(E393="",H393="",I393=""),"",(H393-E393)*IF($C393="Short",-1,1)*Settings!$B$2*I393-N393)</f>
        <v/>
      </c>
      <c r="L393" s="4">
        <f>IF(OR(J393="",K393=""),"",IFERROR(K393/ABS(J393),""))</f>
        <v/>
      </c>
      <c r="M393">
        <f>IF(K393="","",IF(K393&gt;0,"Win",IF(K393&lt;0,"Loss","Breakeven")))</f>
        <v/>
      </c>
      <c r="T393" s="3" t="n"/>
      <c r="U393">
        <f>IF(OR($A393="",T393=""),"",T393-$A393)</f>
        <v/>
      </c>
    </row>
    <row r="394">
      <c r="A394" s="3" t="n"/>
      <c r="J394">
        <f>IF(OR(E394="",I394=""),"",IF(F394&lt;&gt;"",ABS(E394-F394)*Settings!$B$2*I394,IF($C394="Long",E394*Settings!$B$2*I394,IF(W394&lt;&gt;"",(W394-E394)*Settings!$B$2*I394,""))))</f>
        <v/>
      </c>
      <c r="K394">
        <f>IF(OR(E394="",H394="",I394=""),"",(H394-E394)*IF($C394="Short",-1,1)*Settings!$B$2*I394-N394)</f>
        <v/>
      </c>
      <c r="L394" s="4">
        <f>IF(OR(J394="",K394=""),"",IFERROR(K394/ABS(J394),""))</f>
        <v/>
      </c>
      <c r="M394">
        <f>IF(K394="","",IF(K394&gt;0,"Win",IF(K394&lt;0,"Loss","Breakeven")))</f>
        <v/>
      </c>
      <c r="T394" s="3" t="n"/>
      <c r="U394">
        <f>IF(OR($A394="",T394=""),"",T394-$A394)</f>
        <v/>
      </c>
    </row>
    <row r="395">
      <c r="A395" s="3" t="n"/>
      <c r="J395">
        <f>IF(OR(E395="",I395=""),"",IF(F395&lt;&gt;"",ABS(E395-F395)*Settings!$B$2*I395,IF($C395="Long",E395*Settings!$B$2*I395,IF(W395&lt;&gt;"",(W395-E395)*Settings!$B$2*I395,""))))</f>
        <v/>
      </c>
      <c r="K395">
        <f>IF(OR(E395="",H395="",I395=""),"",(H395-E395)*IF($C395="Short",-1,1)*Settings!$B$2*I395-N395)</f>
        <v/>
      </c>
      <c r="L395" s="4">
        <f>IF(OR(J395="",K395=""),"",IFERROR(K395/ABS(J395),""))</f>
        <v/>
      </c>
      <c r="M395">
        <f>IF(K395="","",IF(K395&gt;0,"Win",IF(K395&lt;0,"Loss","Breakeven")))</f>
        <v/>
      </c>
      <c r="T395" s="3" t="n"/>
      <c r="U395">
        <f>IF(OR($A395="",T395=""),"",T395-$A395)</f>
        <v/>
      </c>
    </row>
    <row r="396">
      <c r="A396" s="3" t="n"/>
      <c r="J396">
        <f>IF(OR(E396="",I396=""),"",IF(F396&lt;&gt;"",ABS(E396-F396)*Settings!$B$2*I396,IF($C396="Long",E396*Settings!$B$2*I396,IF(W396&lt;&gt;"",(W396-E396)*Settings!$B$2*I396,""))))</f>
        <v/>
      </c>
      <c r="K396">
        <f>IF(OR(E396="",H396="",I396=""),"",(H396-E396)*IF($C396="Short",-1,1)*Settings!$B$2*I396-N396)</f>
        <v/>
      </c>
      <c r="L396" s="4">
        <f>IF(OR(J396="",K396=""),"",IFERROR(K396/ABS(J396),""))</f>
        <v/>
      </c>
      <c r="M396">
        <f>IF(K396="","",IF(K396&gt;0,"Win",IF(K396&lt;0,"Loss","Breakeven")))</f>
        <v/>
      </c>
      <c r="T396" s="3" t="n"/>
      <c r="U396">
        <f>IF(OR($A396="",T396=""),"",T396-$A396)</f>
        <v/>
      </c>
    </row>
    <row r="397">
      <c r="A397" s="3" t="n"/>
      <c r="J397">
        <f>IF(OR(E397="",I397=""),"",IF(F397&lt;&gt;"",ABS(E397-F397)*Settings!$B$2*I397,IF($C397="Long",E397*Settings!$B$2*I397,IF(W397&lt;&gt;"",(W397-E397)*Settings!$B$2*I397,""))))</f>
        <v/>
      </c>
      <c r="K397">
        <f>IF(OR(E397="",H397="",I397=""),"",(H397-E397)*IF($C397="Short",-1,1)*Settings!$B$2*I397-N397)</f>
        <v/>
      </c>
      <c r="L397" s="4">
        <f>IF(OR(J397="",K397=""),"",IFERROR(K397/ABS(J397),""))</f>
        <v/>
      </c>
      <c r="M397">
        <f>IF(K397="","",IF(K397&gt;0,"Win",IF(K397&lt;0,"Loss","Breakeven")))</f>
        <v/>
      </c>
      <c r="T397" s="3" t="n"/>
      <c r="U397">
        <f>IF(OR($A397="",T397=""),"",T397-$A397)</f>
        <v/>
      </c>
    </row>
    <row r="398">
      <c r="A398" s="3" t="n"/>
      <c r="J398">
        <f>IF(OR(E398="",I398=""),"",IF(F398&lt;&gt;"",ABS(E398-F398)*Settings!$B$2*I398,IF($C398="Long",E398*Settings!$B$2*I398,IF(W398&lt;&gt;"",(W398-E398)*Settings!$B$2*I398,""))))</f>
        <v/>
      </c>
      <c r="K398">
        <f>IF(OR(E398="",H398="",I398=""),"",(H398-E398)*IF($C398="Short",-1,1)*Settings!$B$2*I398-N398)</f>
        <v/>
      </c>
      <c r="L398" s="4">
        <f>IF(OR(J398="",K398=""),"",IFERROR(K398/ABS(J398),""))</f>
        <v/>
      </c>
      <c r="M398">
        <f>IF(K398="","",IF(K398&gt;0,"Win",IF(K398&lt;0,"Loss","Breakeven")))</f>
        <v/>
      </c>
      <c r="T398" s="3" t="n"/>
      <c r="U398">
        <f>IF(OR($A398="",T398=""),"",T398-$A398)</f>
        <v/>
      </c>
    </row>
    <row r="399">
      <c r="A399" s="3" t="n"/>
      <c r="J399">
        <f>IF(OR(E399="",I399=""),"",IF(F399&lt;&gt;"",ABS(E399-F399)*Settings!$B$2*I399,IF($C399="Long",E399*Settings!$B$2*I399,IF(W399&lt;&gt;"",(W399-E399)*Settings!$B$2*I399,""))))</f>
        <v/>
      </c>
      <c r="K399">
        <f>IF(OR(E399="",H399="",I399=""),"",(H399-E399)*IF($C399="Short",-1,1)*Settings!$B$2*I399-N399)</f>
        <v/>
      </c>
      <c r="L399" s="4">
        <f>IF(OR(J399="",K399=""),"",IFERROR(K399/ABS(J399),""))</f>
        <v/>
      </c>
      <c r="M399">
        <f>IF(K399="","",IF(K399&gt;0,"Win",IF(K399&lt;0,"Loss","Breakeven")))</f>
        <v/>
      </c>
      <c r="T399" s="3" t="n"/>
      <c r="U399">
        <f>IF(OR($A399="",T399=""),"",T399-$A399)</f>
        <v/>
      </c>
    </row>
    <row r="400">
      <c r="A400" s="3" t="n"/>
      <c r="J400">
        <f>IF(OR(E400="",I400=""),"",IF(F400&lt;&gt;"",ABS(E400-F400)*Settings!$B$2*I400,IF($C400="Long",E400*Settings!$B$2*I400,IF(W400&lt;&gt;"",(W400-E400)*Settings!$B$2*I400,""))))</f>
        <v/>
      </c>
      <c r="K400">
        <f>IF(OR(E400="",H400="",I400=""),"",(H400-E400)*IF($C400="Short",-1,1)*Settings!$B$2*I400-N400)</f>
        <v/>
      </c>
      <c r="L400" s="4">
        <f>IF(OR(J400="",K400=""),"",IFERROR(K400/ABS(J400),""))</f>
        <v/>
      </c>
      <c r="M400">
        <f>IF(K400="","",IF(K400&gt;0,"Win",IF(K400&lt;0,"Loss","Breakeven")))</f>
        <v/>
      </c>
      <c r="T400" s="3" t="n"/>
      <c r="U400">
        <f>IF(OR($A400="",T400=""),"",T400-$A400)</f>
        <v/>
      </c>
    </row>
    <row r="401">
      <c r="A401" s="3" t="n"/>
      <c r="J401">
        <f>IF(OR(E401="",I401=""),"",IF(F401&lt;&gt;"",ABS(E401-F401)*Settings!$B$2*I401,IF($C401="Long",E401*Settings!$B$2*I401,IF(W401&lt;&gt;"",(W401-E401)*Settings!$B$2*I401,""))))</f>
        <v/>
      </c>
      <c r="K401">
        <f>IF(OR(E401="",H401="",I401=""),"",(H401-E401)*IF($C401="Short",-1,1)*Settings!$B$2*I401-N401)</f>
        <v/>
      </c>
      <c r="L401" s="4">
        <f>IF(OR(J401="",K401=""),"",IFERROR(K401/ABS(J401),""))</f>
        <v/>
      </c>
      <c r="M401">
        <f>IF(K401="","",IF(K401&gt;0,"Win",IF(K401&lt;0,"Loss","Breakeven")))</f>
        <v/>
      </c>
      <c r="T401" s="3" t="n"/>
      <c r="U401">
        <f>IF(OR($A401="",T401=""),"",T401-$A401)</f>
        <v/>
      </c>
    </row>
    <row r="402">
      <c r="A402" s="3" t="n"/>
      <c r="J402">
        <f>IF(OR(E402="",I402=""),"",IF(F402&lt;&gt;"",ABS(E402-F402)*Settings!$B$2*I402,IF($C402="Long",E402*Settings!$B$2*I402,IF(W402&lt;&gt;"",(W402-E402)*Settings!$B$2*I402,""))))</f>
        <v/>
      </c>
      <c r="K402">
        <f>IF(OR(E402="",H402="",I402=""),"",(H402-E402)*IF($C402="Short",-1,1)*Settings!$B$2*I402-N402)</f>
        <v/>
      </c>
      <c r="L402" s="4">
        <f>IF(OR(J402="",K402=""),"",IFERROR(K402/ABS(J402),""))</f>
        <v/>
      </c>
      <c r="M402">
        <f>IF(K402="","",IF(K402&gt;0,"Win",IF(K402&lt;0,"Loss","Breakeven")))</f>
        <v/>
      </c>
      <c r="T402" s="3" t="n"/>
      <c r="U402">
        <f>IF(OR($A402="",T402=""),"",T402-$A402)</f>
        <v/>
      </c>
    </row>
    <row r="403">
      <c r="A403" s="3" t="n"/>
      <c r="J403">
        <f>IF(OR(E403="",I403=""),"",IF(F403&lt;&gt;"",ABS(E403-F403)*Settings!$B$2*I403,IF($C403="Long",E403*Settings!$B$2*I403,IF(W403&lt;&gt;"",(W403-E403)*Settings!$B$2*I403,""))))</f>
        <v/>
      </c>
      <c r="K403">
        <f>IF(OR(E403="",H403="",I403=""),"",(H403-E403)*IF($C403="Short",-1,1)*Settings!$B$2*I403-N403)</f>
        <v/>
      </c>
      <c r="L403" s="4">
        <f>IF(OR(J403="",K403=""),"",IFERROR(K403/ABS(J403),""))</f>
        <v/>
      </c>
      <c r="M403">
        <f>IF(K403="","",IF(K403&gt;0,"Win",IF(K403&lt;0,"Loss","Breakeven")))</f>
        <v/>
      </c>
      <c r="T403" s="3" t="n"/>
      <c r="U403">
        <f>IF(OR($A403="",T403=""),"",T403-$A403)</f>
        <v/>
      </c>
    </row>
    <row r="404">
      <c r="A404" s="3" t="n"/>
      <c r="J404">
        <f>IF(OR(E404="",I404=""),"",IF(F404&lt;&gt;"",ABS(E404-F404)*Settings!$B$2*I404,IF($C404="Long",E404*Settings!$B$2*I404,IF(W404&lt;&gt;"",(W404-E404)*Settings!$B$2*I404,""))))</f>
        <v/>
      </c>
      <c r="K404">
        <f>IF(OR(E404="",H404="",I404=""),"",(H404-E404)*IF($C404="Short",-1,1)*Settings!$B$2*I404-N404)</f>
        <v/>
      </c>
      <c r="L404" s="4">
        <f>IF(OR(J404="",K404=""),"",IFERROR(K404/ABS(J404),""))</f>
        <v/>
      </c>
      <c r="M404">
        <f>IF(K404="","",IF(K404&gt;0,"Win",IF(K404&lt;0,"Loss","Breakeven")))</f>
        <v/>
      </c>
      <c r="T404" s="3" t="n"/>
      <c r="U404">
        <f>IF(OR($A404="",T404=""),"",T404-$A404)</f>
        <v/>
      </c>
    </row>
    <row r="405">
      <c r="A405" s="3" t="n"/>
      <c r="J405">
        <f>IF(OR(E405="",I405=""),"",IF(F405&lt;&gt;"",ABS(E405-F405)*Settings!$B$2*I405,IF($C405="Long",E405*Settings!$B$2*I405,IF(W405&lt;&gt;"",(W405-E405)*Settings!$B$2*I405,""))))</f>
        <v/>
      </c>
      <c r="K405">
        <f>IF(OR(E405="",H405="",I405=""),"",(H405-E405)*IF($C405="Short",-1,1)*Settings!$B$2*I405-N405)</f>
        <v/>
      </c>
      <c r="L405" s="4">
        <f>IF(OR(J405="",K405=""),"",IFERROR(K405/ABS(J405),""))</f>
        <v/>
      </c>
      <c r="M405">
        <f>IF(K405="","",IF(K405&gt;0,"Win",IF(K405&lt;0,"Loss","Breakeven")))</f>
        <v/>
      </c>
      <c r="T405" s="3" t="n"/>
      <c r="U405">
        <f>IF(OR($A405="",T405=""),"",T405-$A405)</f>
        <v/>
      </c>
    </row>
    <row r="406">
      <c r="A406" s="3" t="n"/>
      <c r="J406">
        <f>IF(OR(E406="",I406=""),"",IF(F406&lt;&gt;"",ABS(E406-F406)*Settings!$B$2*I406,IF($C406="Long",E406*Settings!$B$2*I406,IF(W406&lt;&gt;"",(W406-E406)*Settings!$B$2*I406,""))))</f>
        <v/>
      </c>
      <c r="K406">
        <f>IF(OR(E406="",H406="",I406=""),"",(H406-E406)*IF($C406="Short",-1,1)*Settings!$B$2*I406-N406)</f>
        <v/>
      </c>
      <c r="L406" s="4">
        <f>IF(OR(J406="",K406=""),"",IFERROR(K406/ABS(J406),""))</f>
        <v/>
      </c>
      <c r="M406">
        <f>IF(K406="","",IF(K406&gt;0,"Win",IF(K406&lt;0,"Loss","Breakeven")))</f>
        <v/>
      </c>
      <c r="T406" s="3" t="n"/>
      <c r="U406">
        <f>IF(OR($A406="",T406=""),"",T406-$A406)</f>
        <v/>
      </c>
    </row>
    <row r="407">
      <c r="A407" s="3" t="n"/>
      <c r="J407">
        <f>IF(OR(E407="",I407=""),"",IF(F407&lt;&gt;"",ABS(E407-F407)*Settings!$B$2*I407,IF($C407="Long",E407*Settings!$B$2*I407,IF(W407&lt;&gt;"",(W407-E407)*Settings!$B$2*I407,""))))</f>
        <v/>
      </c>
      <c r="K407">
        <f>IF(OR(E407="",H407="",I407=""),"",(H407-E407)*IF($C407="Short",-1,1)*Settings!$B$2*I407-N407)</f>
        <v/>
      </c>
      <c r="L407" s="4">
        <f>IF(OR(J407="",K407=""),"",IFERROR(K407/ABS(J407),""))</f>
        <v/>
      </c>
      <c r="M407">
        <f>IF(K407="","",IF(K407&gt;0,"Win",IF(K407&lt;0,"Loss","Breakeven")))</f>
        <v/>
      </c>
      <c r="T407" s="3" t="n"/>
      <c r="U407">
        <f>IF(OR($A407="",T407=""),"",T407-$A407)</f>
        <v/>
      </c>
    </row>
    <row r="408">
      <c r="A408" s="3" t="n"/>
      <c r="J408">
        <f>IF(OR(E408="",I408=""),"",IF(F408&lt;&gt;"",ABS(E408-F408)*Settings!$B$2*I408,IF($C408="Long",E408*Settings!$B$2*I408,IF(W408&lt;&gt;"",(W408-E408)*Settings!$B$2*I408,""))))</f>
        <v/>
      </c>
      <c r="K408">
        <f>IF(OR(E408="",H408="",I408=""),"",(H408-E408)*IF($C408="Short",-1,1)*Settings!$B$2*I408-N408)</f>
        <v/>
      </c>
      <c r="L408" s="4">
        <f>IF(OR(J408="",K408=""),"",IFERROR(K408/ABS(J408),""))</f>
        <v/>
      </c>
      <c r="M408">
        <f>IF(K408="","",IF(K408&gt;0,"Win",IF(K408&lt;0,"Loss","Breakeven")))</f>
        <v/>
      </c>
      <c r="T408" s="3" t="n"/>
      <c r="U408">
        <f>IF(OR($A408="",T408=""),"",T408-$A408)</f>
        <v/>
      </c>
    </row>
    <row r="409">
      <c r="A409" s="3" t="n"/>
      <c r="J409">
        <f>IF(OR(E409="",I409=""),"",IF(F409&lt;&gt;"",ABS(E409-F409)*Settings!$B$2*I409,IF($C409="Long",E409*Settings!$B$2*I409,IF(W409&lt;&gt;"",(W409-E409)*Settings!$B$2*I409,""))))</f>
        <v/>
      </c>
      <c r="K409">
        <f>IF(OR(E409="",H409="",I409=""),"",(H409-E409)*IF($C409="Short",-1,1)*Settings!$B$2*I409-N409)</f>
        <v/>
      </c>
      <c r="L409" s="4">
        <f>IF(OR(J409="",K409=""),"",IFERROR(K409/ABS(J409),""))</f>
        <v/>
      </c>
      <c r="M409">
        <f>IF(K409="","",IF(K409&gt;0,"Win",IF(K409&lt;0,"Loss","Breakeven")))</f>
        <v/>
      </c>
      <c r="T409" s="3" t="n"/>
      <c r="U409">
        <f>IF(OR($A409="",T409=""),"",T409-$A409)</f>
        <v/>
      </c>
    </row>
    <row r="410">
      <c r="A410" s="3" t="n"/>
      <c r="J410">
        <f>IF(OR(E410="",I410=""),"",IF(F410&lt;&gt;"",ABS(E410-F410)*Settings!$B$2*I410,IF($C410="Long",E410*Settings!$B$2*I410,IF(W410&lt;&gt;"",(W410-E410)*Settings!$B$2*I410,""))))</f>
        <v/>
      </c>
      <c r="K410">
        <f>IF(OR(E410="",H410="",I410=""),"",(H410-E410)*IF($C410="Short",-1,1)*Settings!$B$2*I410-N410)</f>
        <v/>
      </c>
      <c r="L410" s="4">
        <f>IF(OR(J410="",K410=""),"",IFERROR(K410/ABS(J410),""))</f>
        <v/>
      </c>
      <c r="M410">
        <f>IF(K410="","",IF(K410&gt;0,"Win",IF(K410&lt;0,"Loss","Breakeven")))</f>
        <v/>
      </c>
      <c r="T410" s="3" t="n"/>
      <c r="U410">
        <f>IF(OR($A410="",T410=""),"",T410-$A410)</f>
        <v/>
      </c>
    </row>
    <row r="411">
      <c r="A411" s="3" t="n"/>
      <c r="J411">
        <f>IF(OR(E411="",I411=""),"",IF(F411&lt;&gt;"",ABS(E411-F411)*Settings!$B$2*I411,IF($C411="Long",E411*Settings!$B$2*I411,IF(W411&lt;&gt;"",(W411-E411)*Settings!$B$2*I411,""))))</f>
        <v/>
      </c>
      <c r="K411">
        <f>IF(OR(E411="",H411="",I411=""),"",(H411-E411)*IF($C411="Short",-1,1)*Settings!$B$2*I411-N411)</f>
        <v/>
      </c>
      <c r="L411" s="4">
        <f>IF(OR(J411="",K411=""),"",IFERROR(K411/ABS(J411),""))</f>
        <v/>
      </c>
      <c r="M411">
        <f>IF(K411="","",IF(K411&gt;0,"Win",IF(K411&lt;0,"Loss","Breakeven")))</f>
        <v/>
      </c>
      <c r="T411" s="3" t="n"/>
      <c r="U411">
        <f>IF(OR($A411="",T411=""),"",T411-$A411)</f>
        <v/>
      </c>
    </row>
    <row r="412">
      <c r="A412" s="3" t="n"/>
      <c r="J412">
        <f>IF(OR(E412="",I412=""),"",IF(F412&lt;&gt;"",ABS(E412-F412)*Settings!$B$2*I412,IF($C412="Long",E412*Settings!$B$2*I412,IF(W412&lt;&gt;"",(W412-E412)*Settings!$B$2*I412,""))))</f>
        <v/>
      </c>
      <c r="K412">
        <f>IF(OR(E412="",H412="",I412=""),"",(H412-E412)*IF($C412="Short",-1,1)*Settings!$B$2*I412-N412)</f>
        <v/>
      </c>
      <c r="L412" s="4">
        <f>IF(OR(J412="",K412=""),"",IFERROR(K412/ABS(J412),""))</f>
        <v/>
      </c>
      <c r="M412">
        <f>IF(K412="","",IF(K412&gt;0,"Win",IF(K412&lt;0,"Loss","Breakeven")))</f>
        <v/>
      </c>
      <c r="T412" s="3" t="n"/>
      <c r="U412">
        <f>IF(OR($A412="",T412=""),"",T412-$A412)</f>
        <v/>
      </c>
    </row>
    <row r="413">
      <c r="A413" s="3" t="n"/>
      <c r="J413">
        <f>IF(OR(E413="",I413=""),"",IF(F413&lt;&gt;"",ABS(E413-F413)*Settings!$B$2*I413,IF($C413="Long",E413*Settings!$B$2*I413,IF(W413&lt;&gt;"",(W413-E413)*Settings!$B$2*I413,""))))</f>
        <v/>
      </c>
      <c r="K413">
        <f>IF(OR(E413="",H413="",I413=""),"",(H413-E413)*IF($C413="Short",-1,1)*Settings!$B$2*I413-N413)</f>
        <v/>
      </c>
      <c r="L413" s="4">
        <f>IF(OR(J413="",K413=""),"",IFERROR(K413/ABS(J413),""))</f>
        <v/>
      </c>
      <c r="M413">
        <f>IF(K413="","",IF(K413&gt;0,"Win",IF(K413&lt;0,"Loss","Breakeven")))</f>
        <v/>
      </c>
      <c r="T413" s="3" t="n"/>
      <c r="U413">
        <f>IF(OR($A413="",T413=""),"",T413-$A413)</f>
        <v/>
      </c>
    </row>
    <row r="414">
      <c r="A414" s="3" t="n"/>
      <c r="J414">
        <f>IF(OR(E414="",I414=""),"",IF(F414&lt;&gt;"",ABS(E414-F414)*Settings!$B$2*I414,IF($C414="Long",E414*Settings!$B$2*I414,IF(W414&lt;&gt;"",(W414-E414)*Settings!$B$2*I414,""))))</f>
        <v/>
      </c>
      <c r="K414">
        <f>IF(OR(E414="",H414="",I414=""),"",(H414-E414)*IF($C414="Short",-1,1)*Settings!$B$2*I414-N414)</f>
        <v/>
      </c>
      <c r="L414" s="4">
        <f>IF(OR(J414="",K414=""),"",IFERROR(K414/ABS(J414),""))</f>
        <v/>
      </c>
      <c r="M414">
        <f>IF(K414="","",IF(K414&gt;0,"Win",IF(K414&lt;0,"Loss","Breakeven")))</f>
        <v/>
      </c>
      <c r="T414" s="3" t="n"/>
      <c r="U414">
        <f>IF(OR($A414="",T414=""),"",T414-$A414)</f>
        <v/>
      </c>
    </row>
    <row r="415">
      <c r="A415" s="3" t="n"/>
      <c r="J415">
        <f>IF(OR(E415="",I415=""),"",IF(F415&lt;&gt;"",ABS(E415-F415)*Settings!$B$2*I415,IF($C415="Long",E415*Settings!$B$2*I415,IF(W415&lt;&gt;"",(W415-E415)*Settings!$B$2*I415,""))))</f>
        <v/>
      </c>
      <c r="K415">
        <f>IF(OR(E415="",H415="",I415=""),"",(H415-E415)*IF($C415="Short",-1,1)*Settings!$B$2*I415-N415)</f>
        <v/>
      </c>
      <c r="L415" s="4">
        <f>IF(OR(J415="",K415=""),"",IFERROR(K415/ABS(J415),""))</f>
        <v/>
      </c>
      <c r="M415">
        <f>IF(K415="","",IF(K415&gt;0,"Win",IF(K415&lt;0,"Loss","Breakeven")))</f>
        <v/>
      </c>
      <c r="T415" s="3" t="n"/>
      <c r="U415">
        <f>IF(OR($A415="",T415=""),"",T415-$A415)</f>
        <v/>
      </c>
    </row>
    <row r="416">
      <c r="A416" s="3" t="n"/>
      <c r="J416">
        <f>IF(OR(E416="",I416=""),"",IF(F416&lt;&gt;"",ABS(E416-F416)*Settings!$B$2*I416,IF($C416="Long",E416*Settings!$B$2*I416,IF(W416&lt;&gt;"",(W416-E416)*Settings!$B$2*I416,""))))</f>
        <v/>
      </c>
      <c r="K416">
        <f>IF(OR(E416="",H416="",I416=""),"",(H416-E416)*IF($C416="Short",-1,1)*Settings!$B$2*I416-N416)</f>
        <v/>
      </c>
      <c r="L416" s="4">
        <f>IF(OR(J416="",K416=""),"",IFERROR(K416/ABS(J416),""))</f>
        <v/>
      </c>
      <c r="M416">
        <f>IF(K416="","",IF(K416&gt;0,"Win",IF(K416&lt;0,"Loss","Breakeven")))</f>
        <v/>
      </c>
      <c r="T416" s="3" t="n"/>
      <c r="U416">
        <f>IF(OR($A416="",T416=""),"",T416-$A416)</f>
        <v/>
      </c>
    </row>
    <row r="417">
      <c r="A417" s="3" t="n"/>
      <c r="J417">
        <f>IF(OR(E417="",I417=""),"",IF(F417&lt;&gt;"",ABS(E417-F417)*Settings!$B$2*I417,IF($C417="Long",E417*Settings!$B$2*I417,IF(W417&lt;&gt;"",(W417-E417)*Settings!$B$2*I417,""))))</f>
        <v/>
      </c>
      <c r="K417">
        <f>IF(OR(E417="",H417="",I417=""),"",(H417-E417)*IF($C417="Short",-1,1)*Settings!$B$2*I417-N417)</f>
        <v/>
      </c>
      <c r="L417" s="4">
        <f>IF(OR(J417="",K417=""),"",IFERROR(K417/ABS(J417),""))</f>
        <v/>
      </c>
      <c r="M417">
        <f>IF(K417="","",IF(K417&gt;0,"Win",IF(K417&lt;0,"Loss","Breakeven")))</f>
        <v/>
      </c>
      <c r="T417" s="3" t="n"/>
      <c r="U417">
        <f>IF(OR($A417="",T417=""),"",T417-$A417)</f>
        <v/>
      </c>
    </row>
    <row r="418">
      <c r="A418" s="3" t="n"/>
      <c r="J418">
        <f>IF(OR(E418="",I418=""),"",IF(F418&lt;&gt;"",ABS(E418-F418)*Settings!$B$2*I418,IF($C418="Long",E418*Settings!$B$2*I418,IF(W418&lt;&gt;"",(W418-E418)*Settings!$B$2*I418,""))))</f>
        <v/>
      </c>
      <c r="K418">
        <f>IF(OR(E418="",H418="",I418=""),"",(H418-E418)*IF($C418="Short",-1,1)*Settings!$B$2*I418-N418)</f>
        <v/>
      </c>
      <c r="L418" s="4">
        <f>IF(OR(J418="",K418=""),"",IFERROR(K418/ABS(J418),""))</f>
        <v/>
      </c>
      <c r="M418">
        <f>IF(K418="","",IF(K418&gt;0,"Win",IF(K418&lt;0,"Loss","Breakeven")))</f>
        <v/>
      </c>
      <c r="T418" s="3" t="n"/>
      <c r="U418">
        <f>IF(OR($A418="",T418=""),"",T418-$A418)</f>
        <v/>
      </c>
    </row>
    <row r="419">
      <c r="A419" s="3" t="n"/>
      <c r="J419">
        <f>IF(OR(E419="",I419=""),"",IF(F419&lt;&gt;"",ABS(E419-F419)*Settings!$B$2*I419,IF($C419="Long",E419*Settings!$B$2*I419,IF(W419&lt;&gt;"",(W419-E419)*Settings!$B$2*I419,""))))</f>
        <v/>
      </c>
      <c r="K419">
        <f>IF(OR(E419="",H419="",I419=""),"",(H419-E419)*IF($C419="Short",-1,1)*Settings!$B$2*I419-N419)</f>
        <v/>
      </c>
      <c r="L419" s="4">
        <f>IF(OR(J419="",K419=""),"",IFERROR(K419/ABS(J419),""))</f>
        <v/>
      </c>
      <c r="M419">
        <f>IF(K419="","",IF(K419&gt;0,"Win",IF(K419&lt;0,"Loss","Breakeven")))</f>
        <v/>
      </c>
      <c r="T419" s="3" t="n"/>
      <c r="U419">
        <f>IF(OR($A419="",T419=""),"",T419-$A419)</f>
        <v/>
      </c>
    </row>
    <row r="420">
      <c r="A420" s="3" t="n"/>
      <c r="J420">
        <f>IF(OR(E420="",I420=""),"",IF(F420&lt;&gt;"",ABS(E420-F420)*Settings!$B$2*I420,IF($C420="Long",E420*Settings!$B$2*I420,IF(W420&lt;&gt;"",(W420-E420)*Settings!$B$2*I420,""))))</f>
        <v/>
      </c>
      <c r="K420">
        <f>IF(OR(E420="",H420="",I420=""),"",(H420-E420)*IF($C420="Short",-1,1)*Settings!$B$2*I420-N420)</f>
        <v/>
      </c>
      <c r="L420" s="4">
        <f>IF(OR(J420="",K420=""),"",IFERROR(K420/ABS(J420),""))</f>
        <v/>
      </c>
      <c r="M420">
        <f>IF(K420="","",IF(K420&gt;0,"Win",IF(K420&lt;0,"Loss","Breakeven")))</f>
        <v/>
      </c>
      <c r="T420" s="3" t="n"/>
      <c r="U420">
        <f>IF(OR($A420="",T420=""),"",T420-$A420)</f>
        <v/>
      </c>
    </row>
    <row r="421">
      <c r="A421" s="3" t="n"/>
      <c r="J421">
        <f>IF(OR(E421="",I421=""),"",IF(F421&lt;&gt;"",ABS(E421-F421)*Settings!$B$2*I421,IF($C421="Long",E421*Settings!$B$2*I421,IF(W421&lt;&gt;"",(W421-E421)*Settings!$B$2*I421,""))))</f>
        <v/>
      </c>
      <c r="K421">
        <f>IF(OR(E421="",H421="",I421=""),"",(H421-E421)*IF($C421="Short",-1,1)*Settings!$B$2*I421-N421)</f>
        <v/>
      </c>
      <c r="L421" s="4">
        <f>IF(OR(J421="",K421=""),"",IFERROR(K421/ABS(J421),""))</f>
        <v/>
      </c>
      <c r="M421">
        <f>IF(K421="","",IF(K421&gt;0,"Win",IF(K421&lt;0,"Loss","Breakeven")))</f>
        <v/>
      </c>
      <c r="T421" s="3" t="n"/>
      <c r="U421">
        <f>IF(OR($A421="",T421=""),"",T421-$A421)</f>
        <v/>
      </c>
    </row>
    <row r="422">
      <c r="A422" s="3" t="n"/>
      <c r="J422">
        <f>IF(OR(E422="",I422=""),"",IF(F422&lt;&gt;"",ABS(E422-F422)*Settings!$B$2*I422,IF($C422="Long",E422*Settings!$B$2*I422,IF(W422&lt;&gt;"",(W422-E422)*Settings!$B$2*I422,""))))</f>
        <v/>
      </c>
      <c r="K422">
        <f>IF(OR(E422="",H422="",I422=""),"",(H422-E422)*IF($C422="Short",-1,1)*Settings!$B$2*I422-N422)</f>
        <v/>
      </c>
      <c r="L422" s="4">
        <f>IF(OR(J422="",K422=""),"",IFERROR(K422/ABS(J422),""))</f>
        <v/>
      </c>
      <c r="M422">
        <f>IF(K422="","",IF(K422&gt;0,"Win",IF(K422&lt;0,"Loss","Breakeven")))</f>
        <v/>
      </c>
      <c r="T422" s="3" t="n"/>
      <c r="U422">
        <f>IF(OR($A422="",T422=""),"",T422-$A422)</f>
        <v/>
      </c>
    </row>
    <row r="423">
      <c r="A423" s="3" t="n"/>
      <c r="J423">
        <f>IF(OR(E423="",I423=""),"",IF(F423&lt;&gt;"",ABS(E423-F423)*Settings!$B$2*I423,IF($C423="Long",E423*Settings!$B$2*I423,IF(W423&lt;&gt;"",(W423-E423)*Settings!$B$2*I423,""))))</f>
        <v/>
      </c>
      <c r="K423">
        <f>IF(OR(E423="",H423="",I423=""),"",(H423-E423)*IF($C423="Short",-1,1)*Settings!$B$2*I423-N423)</f>
        <v/>
      </c>
      <c r="L423" s="4">
        <f>IF(OR(J423="",K423=""),"",IFERROR(K423/ABS(J423),""))</f>
        <v/>
      </c>
      <c r="M423">
        <f>IF(K423="","",IF(K423&gt;0,"Win",IF(K423&lt;0,"Loss","Breakeven")))</f>
        <v/>
      </c>
      <c r="T423" s="3" t="n"/>
      <c r="U423">
        <f>IF(OR($A423="",T423=""),"",T423-$A423)</f>
        <v/>
      </c>
    </row>
    <row r="424">
      <c r="A424" s="3" t="n"/>
      <c r="J424">
        <f>IF(OR(E424="",I424=""),"",IF(F424&lt;&gt;"",ABS(E424-F424)*Settings!$B$2*I424,IF($C424="Long",E424*Settings!$B$2*I424,IF(W424&lt;&gt;"",(W424-E424)*Settings!$B$2*I424,""))))</f>
        <v/>
      </c>
      <c r="K424">
        <f>IF(OR(E424="",H424="",I424=""),"",(H424-E424)*IF($C424="Short",-1,1)*Settings!$B$2*I424-N424)</f>
        <v/>
      </c>
      <c r="L424" s="4">
        <f>IF(OR(J424="",K424=""),"",IFERROR(K424/ABS(J424),""))</f>
        <v/>
      </c>
      <c r="M424">
        <f>IF(K424="","",IF(K424&gt;0,"Win",IF(K424&lt;0,"Loss","Breakeven")))</f>
        <v/>
      </c>
      <c r="T424" s="3" t="n"/>
      <c r="U424">
        <f>IF(OR($A424="",T424=""),"",T424-$A424)</f>
        <v/>
      </c>
    </row>
    <row r="425">
      <c r="A425" s="3" t="n"/>
      <c r="J425">
        <f>IF(OR(E425="",I425=""),"",IF(F425&lt;&gt;"",ABS(E425-F425)*Settings!$B$2*I425,IF($C425="Long",E425*Settings!$B$2*I425,IF(W425&lt;&gt;"",(W425-E425)*Settings!$B$2*I425,""))))</f>
        <v/>
      </c>
      <c r="K425">
        <f>IF(OR(E425="",H425="",I425=""),"",(H425-E425)*IF($C425="Short",-1,1)*Settings!$B$2*I425-N425)</f>
        <v/>
      </c>
      <c r="L425" s="4">
        <f>IF(OR(J425="",K425=""),"",IFERROR(K425/ABS(J425),""))</f>
        <v/>
      </c>
      <c r="M425">
        <f>IF(K425="","",IF(K425&gt;0,"Win",IF(K425&lt;0,"Loss","Breakeven")))</f>
        <v/>
      </c>
      <c r="T425" s="3" t="n"/>
      <c r="U425">
        <f>IF(OR($A425="",T425=""),"",T425-$A425)</f>
        <v/>
      </c>
    </row>
    <row r="426">
      <c r="A426" s="3" t="n"/>
      <c r="J426">
        <f>IF(OR(E426="",I426=""),"",IF(F426&lt;&gt;"",ABS(E426-F426)*Settings!$B$2*I426,IF($C426="Long",E426*Settings!$B$2*I426,IF(W426&lt;&gt;"",(W426-E426)*Settings!$B$2*I426,""))))</f>
        <v/>
      </c>
      <c r="K426">
        <f>IF(OR(E426="",H426="",I426=""),"",(H426-E426)*IF($C426="Short",-1,1)*Settings!$B$2*I426-N426)</f>
        <v/>
      </c>
      <c r="L426" s="4">
        <f>IF(OR(J426="",K426=""),"",IFERROR(K426/ABS(J426),""))</f>
        <v/>
      </c>
      <c r="M426">
        <f>IF(K426="","",IF(K426&gt;0,"Win",IF(K426&lt;0,"Loss","Breakeven")))</f>
        <v/>
      </c>
      <c r="T426" s="3" t="n"/>
      <c r="U426">
        <f>IF(OR($A426="",T426=""),"",T426-$A426)</f>
        <v/>
      </c>
    </row>
    <row r="427">
      <c r="A427" s="3" t="n"/>
      <c r="J427">
        <f>IF(OR(E427="",I427=""),"",IF(F427&lt;&gt;"",ABS(E427-F427)*Settings!$B$2*I427,IF($C427="Long",E427*Settings!$B$2*I427,IF(W427&lt;&gt;"",(W427-E427)*Settings!$B$2*I427,""))))</f>
        <v/>
      </c>
      <c r="K427">
        <f>IF(OR(E427="",H427="",I427=""),"",(H427-E427)*IF($C427="Short",-1,1)*Settings!$B$2*I427-N427)</f>
        <v/>
      </c>
      <c r="L427" s="4">
        <f>IF(OR(J427="",K427=""),"",IFERROR(K427/ABS(J427),""))</f>
        <v/>
      </c>
      <c r="M427">
        <f>IF(K427="","",IF(K427&gt;0,"Win",IF(K427&lt;0,"Loss","Breakeven")))</f>
        <v/>
      </c>
      <c r="T427" s="3" t="n"/>
      <c r="U427">
        <f>IF(OR($A427="",T427=""),"",T427-$A427)</f>
        <v/>
      </c>
    </row>
    <row r="428">
      <c r="A428" s="3" t="n"/>
      <c r="J428">
        <f>IF(OR(E428="",I428=""),"",IF(F428&lt;&gt;"",ABS(E428-F428)*Settings!$B$2*I428,IF($C428="Long",E428*Settings!$B$2*I428,IF(W428&lt;&gt;"",(W428-E428)*Settings!$B$2*I428,""))))</f>
        <v/>
      </c>
      <c r="K428">
        <f>IF(OR(E428="",H428="",I428=""),"",(H428-E428)*IF($C428="Short",-1,1)*Settings!$B$2*I428-N428)</f>
        <v/>
      </c>
      <c r="L428" s="4">
        <f>IF(OR(J428="",K428=""),"",IFERROR(K428/ABS(J428),""))</f>
        <v/>
      </c>
      <c r="M428">
        <f>IF(K428="","",IF(K428&gt;0,"Win",IF(K428&lt;0,"Loss","Breakeven")))</f>
        <v/>
      </c>
      <c r="T428" s="3" t="n"/>
      <c r="U428">
        <f>IF(OR($A428="",T428=""),"",T428-$A428)</f>
        <v/>
      </c>
    </row>
    <row r="429">
      <c r="A429" s="3" t="n"/>
      <c r="J429">
        <f>IF(OR(E429="",I429=""),"",IF(F429&lt;&gt;"",ABS(E429-F429)*Settings!$B$2*I429,IF($C429="Long",E429*Settings!$B$2*I429,IF(W429&lt;&gt;"",(W429-E429)*Settings!$B$2*I429,""))))</f>
        <v/>
      </c>
      <c r="K429">
        <f>IF(OR(E429="",H429="",I429=""),"",(H429-E429)*IF($C429="Short",-1,1)*Settings!$B$2*I429-N429)</f>
        <v/>
      </c>
      <c r="L429" s="4">
        <f>IF(OR(J429="",K429=""),"",IFERROR(K429/ABS(J429),""))</f>
        <v/>
      </c>
      <c r="M429">
        <f>IF(K429="","",IF(K429&gt;0,"Win",IF(K429&lt;0,"Loss","Breakeven")))</f>
        <v/>
      </c>
      <c r="T429" s="3" t="n"/>
      <c r="U429">
        <f>IF(OR($A429="",T429=""),"",T429-$A429)</f>
        <v/>
      </c>
    </row>
    <row r="430">
      <c r="A430" s="3" t="n"/>
      <c r="J430">
        <f>IF(OR(E430="",I430=""),"",IF(F430&lt;&gt;"",ABS(E430-F430)*Settings!$B$2*I430,IF($C430="Long",E430*Settings!$B$2*I430,IF(W430&lt;&gt;"",(W430-E430)*Settings!$B$2*I430,""))))</f>
        <v/>
      </c>
      <c r="K430">
        <f>IF(OR(E430="",H430="",I430=""),"",(H430-E430)*IF($C430="Short",-1,1)*Settings!$B$2*I430-N430)</f>
        <v/>
      </c>
      <c r="L430" s="4">
        <f>IF(OR(J430="",K430=""),"",IFERROR(K430/ABS(J430),""))</f>
        <v/>
      </c>
      <c r="M430">
        <f>IF(K430="","",IF(K430&gt;0,"Win",IF(K430&lt;0,"Loss","Breakeven")))</f>
        <v/>
      </c>
      <c r="T430" s="3" t="n"/>
      <c r="U430">
        <f>IF(OR($A430="",T430=""),"",T430-$A430)</f>
        <v/>
      </c>
    </row>
    <row r="431">
      <c r="A431" s="3" t="n"/>
      <c r="J431">
        <f>IF(OR(E431="",I431=""),"",IF(F431&lt;&gt;"",ABS(E431-F431)*Settings!$B$2*I431,IF($C431="Long",E431*Settings!$B$2*I431,IF(W431&lt;&gt;"",(W431-E431)*Settings!$B$2*I431,""))))</f>
        <v/>
      </c>
      <c r="K431">
        <f>IF(OR(E431="",H431="",I431=""),"",(H431-E431)*IF($C431="Short",-1,1)*Settings!$B$2*I431-N431)</f>
        <v/>
      </c>
      <c r="L431" s="4">
        <f>IF(OR(J431="",K431=""),"",IFERROR(K431/ABS(J431),""))</f>
        <v/>
      </c>
      <c r="M431">
        <f>IF(K431="","",IF(K431&gt;0,"Win",IF(K431&lt;0,"Loss","Breakeven")))</f>
        <v/>
      </c>
      <c r="T431" s="3" t="n"/>
      <c r="U431">
        <f>IF(OR($A431="",T431=""),"",T431-$A431)</f>
        <v/>
      </c>
    </row>
    <row r="432">
      <c r="A432" s="3" t="n"/>
      <c r="J432">
        <f>IF(OR(E432="",I432=""),"",IF(F432&lt;&gt;"",ABS(E432-F432)*Settings!$B$2*I432,IF($C432="Long",E432*Settings!$B$2*I432,IF(W432&lt;&gt;"",(W432-E432)*Settings!$B$2*I432,""))))</f>
        <v/>
      </c>
      <c r="K432">
        <f>IF(OR(E432="",H432="",I432=""),"",(H432-E432)*IF($C432="Short",-1,1)*Settings!$B$2*I432-N432)</f>
        <v/>
      </c>
      <c r="L432" s="4">
        <f>IF(OR(J432="",K432=""),"",IFERROR(K432/ABS(J432),""))</f>
        <v/>
      </c>
      <c r="M432">
        <f>IF(K432="","",IF(K432&gt;0,"Win",IF(K432&lt;0,"Loss","Breakeven")))</f>
        <v/>
      </c>
      <c r="T432" s="3" t="n"/>
      <c r="U432">
        <f>IF(OR($A432="",T432=""),"",T432-$A432)</f>
        <v/>
      </c>
    </row>
    <row r="433">
      <c r="A433" s="3" t="n"/>
      <c r="J433">
        <f>IF(OR(E433="",I433=""),"",IF(F433&lt;&gt;"",ABS(E433-F433)*Settings!$B$2*I433,IF($C433="Long",E433*Settings!$B$2*I433,IF(W433&lt;&gt;"",(W433-E433)*Settings!$B$2*I433,""))))</f>
        <v/>
      </c>
      <c r="K433">
        <f>IF(OR(E433="",H433="",I433=""),"",(H433-E433)*IF($C433="Short",-1,1)*Settings!$B$2*I433-N433)</f>
        <v/>
      </c>
      <c r="L433" s="4">
        <f>IF(OR(J433="",K433=""),"",IFERROR(K433/ABS(J433),""))</f>
        <v/>
      </c>
      <c r="M433">
        <f>IF(K433="","",IF(K433&gt;0,"Win",IF(K433&lt;0,"Loss","Breakeven")))</f>
        <v/>
      </c>
      <c r="T433" s="3" t="n"/>
      <c r="U433">
        <f>IF(OR($A433="",T433=""),"",T433-$A433)</f>
        <v/>
      </c>
    </row>
    <row r="434">
      <c r="A434" s="3" t="n"/>
      <c r="J434">
        <f>IF(OR(E434="",I434=""),"",IF(F434&lt;&gt;"",ABS(E434-F434)*Settings!$B$2*I434,IF($C434="Long",E434*Settings!$B$2*I434,IF(W434&lt;&gt;"",(W434-E434)*Settings!$B$2*I434,""))))</f>
        <v/>
      </c>
      <c r="K434">
        <f>IF(OR(E434="",H434="",I434=""),"",(H434-E434)*IF($C434="Short",-1,1)*Settings!$B$2*I434-N434)</f>
        <v/>
      </c>
      <c r="L434" s="4">
        <f>IF(OR(J434="",K434=""),"",IFERROR(K434/ABS(J434),""))</f>
        <v/>
      </c>
      <c r="M434">
        <f>IF(K434="","",IF(K434&gt;0,"Win",IF(K434&lt;0,"Loss","Breakeven")))</f>
        <v/>
      </c>
      <c r="T434" s="3" t="n"/>
      <c r="U434">
        <f>IF(OR($A434="",T434=""),"",T434-$A434)</f>
        <v/>
      </c>
    </row>
    <row r="435">
      <c r="A435" s="3" t="n"/>
      <c r="J435">
        <f>IF(OR(E435="",I435=""),"",IF(F435&lt;&gt;"",ABS(E435-F435)*Settings!$B$2*I435,IF($C435="Long",E435*Settings!$B$2*I435,IF(W435&lt;&gt;"",(W435-E435)*Settings!$B$2*I435,""))))</f>
        <v/>
      </c>
      <c r="K435">
        <f>IF(OR(E435="",H435="",I435=""),"",(H435-E435)*IF($C435="Short",-1,1)*Settings!$B$2*I435-N435)</f>
        <v/>
      </c>
      <c r="L435" s="4">
        <f>IF(OR(J435="",K435=""),"",IFERROR(K435/ABS(J435),""))</f>
        <v/>
      </c>
      <c r="M435">
        <f>IF(K435="","",IF(K435&gt;0,"Win",IF(K435&lt;0,"Loss","Breakeven")))</f>
        <v/>
      </c>
      <c r="T435" s="3" t="n"/>
      <c r="U435">
        <f>IF(OR($A435="",T435=""),"",T435-$A435)</f>
        <v/>
      </c>
    </row>
    <row r="436">
      <c r="A436" s="3" t="n"/>
      <c r="J436">
        <f>IF(OR(E436="",I436=""),"",IF(F436&lt;&gt;"",ABS(E436-F436)*Settings!$B$2*I436,IF($C436="Long",E436*Settings!$B$2*I436,IF(W436&lt;&gt;"",(W436-E436)*Settings!$B$2*I436,""))))</f>
        <v/>
      </c>
      <c r="K436">
        <f>IF(OR(E436="",H436="",I436=""),"",(H436-E436)*IF($C436="Short",-1,1)*Settings!$B$2*I436-N436)</f>
        <v/>
      </c>
      <c r="L436" s="4">
        <f>IF(OR(J436="",K436=""),"",IFERROR(K436/ABS(J436),""))</f>
        <v/>
      </c>
      <c r="M436">
        <f>IF(K436="","",IF(K436&gt;0,"Win",IF(K436&lt;0,"Loss","Breakeven")))</f>
        <v/>
      </c>
      <c r="T436" s="3" t="n"/>
      <c r="U436">
        <f>IF(OR($A436="",T436=""),"",T436-$A436)</f>
        <v/>
      </c>
    </row>
    <row r="437">
      <c r="A437" s="3" t="n"/>
      <c r="J437">
        <f>IF(OR(E437="",I437=""),"",IF(F437&lt;&gt;"",ABS(E437-F437)*Settings!$B$2*I437,IF($C437="Long",E437*Settings!$B$2*I437,IF(W437&lt;&gt;"",(W437-E437)*Settings!$B$2*I437,""))))</f>
        <v/>
      </c>
      <c r="K437">
        <f>IF(OR(E437="",H437="",I437=""),"",(H437-E437)*IF($C437="Short",-1,1)*Settings!$B$2*I437-N437)</f>
        <v/>
      </c>
      <c r="L437" s="4">
        <f>IF(OR(J437="",K437=""),"",IFERROR(K437/ABS(J437),""))</f>
        <v/>
      </c>
      <c r="M437">
        <f>IF(K437="","",IF(K437&gt;0,"Win",IF(K437&lt;0,"Loss","Breakeven")))</f>
        <v/>
      </c>
      <c r="T437" s="3" t="n"/>
      <c r="U437">
        <f>IF(OR($A437="",T437=""),"",T437-$A437)</f>
        <v/>
      </c>
    </row>
    <row r="438">
      <c r="A438" s="3" t="n"/>
      <c r="J438">
        <f>IF(OR(E438="",I438=""),"",IF(F438&lt;&gt;"",ABS(E438-F438)*Settings!$B$2*I438,IF($C438="Long",E438*Settings!$B$2*I438,IF(W438&lt;&gt;"",(W438-E438)*Settings!$B$2*I438,""))))</f>
        <v/>
      </c>
      <c r="K438">
        <f>IF(OR(E438="",H438="",I438=""),"",(H438-E438)*IF($C438="Short",-1,1)*Settings!$B$2*I438-N438)</f>
        <v/>
      </c>
      <c r="L438" s="4">
        <f>IF(OR(J438="",K438=""),"",IFERROR(K438/ABS(J438),""))</f>
        <v/>
      </c>
      <c r="M438">
        <f>IF(K438="","",IF(K438&gt;0,"Win",IF(K438&lt;0,"Loss","Breakeven")))</f>
        <v/>
      </c>
      <c r="T438" s="3" t="n"/>
      <c r="U438">
        <f>IF(OR($A438="",T438=""),"",T438-$A438)</f>
        <v/>
      </c>
    </row>
    <row r="439">
      <c r="A439" s="3" t="n"/>
      <c r="J439">
        <f>IF(OR(E439="",I439=""),"",IF(F439&lt;&gt;"",ABS(E439-F439)*Settings!$B$2*I439,IF($C439="Long",E439*Settings!$B$2*I439,IF(W439&lt;&gt;"",(W439-E439)*Settings!$B$2*I439,""))))</f>
        <v/>
      </c>
      <c r="K439">
        <f>IF(OR(E439="",H439="",I439=""),"",(H439-E439)*IF($C439="Short",-1,1)*Settings!$B$2*I439-N439)</f>
        <v/>
      </c>
      <c r="L439" s="4">
        <f>IF(OR(J439="",K439=""),"",IFERROR(K439/ABS(J439),""))</f>
        <v/>
      </c>
      <c r="M439">
        <f>IF(K439="","",IF(K439&gt;0,"Win",IF(K439&lt;0,"Loss","Breakeven")))</f>
        <v/>
      </c>
      <c r="T439" s="3" t="n"/>
      <c r="U439">
        <f>IF(OR($A439="",T439=""),"",T439-$A439)</f>
        <v/>
      </c>
    </row>
    <row r="440">
      <c r="A440" s="3" t="n"/>
      <c r="J440">
        <f>IF(OR(E440="",I440=""),"",IF(F440&lt;&gt;"",ABS(E440-F440)*Settings!$B$2*I440,IF($C440="Long",E440*Settings!$B$2*I440,IF(W440&lt;&gt;"",(W440-E440)*Settings!$B$2*I440,""))))</f>
        <v/>
      </c>
      <c r="K440">
        <f>IF(OR(E440="",H440="",I440=""),"",(H440-E440)*IF($C440="Short",-1,1)*Settings!$B$2*I440-N440)</f>
        <v/>
      </c>
      <c r="L440" s="4">
        <f>IF(OR(J440="",K440=""),"",IFERROR(K440/ABS(J440),""))</f>
        <v/>
      </c>
      <c r="M440">
        <f>IF(K440="","",IF(K440&gt;0,"Win",IF(K440&lt;0,"Loss","Breakeven")))</f>
        <v/>
      </c>
      <c r="T440" s="3" t="n"/>
      <c r="U440">
        <f>IF(OR($A440="",T440=""),"",T440-$A440)</f>
        <v/>
      </c>
    </row>
    <row r="441">
      <c r="A441" s="3" t="n"/>
      <c r="J441">
        <f>IF(OR(E441="",I441=""),"",IF(F441&lt;&gt;"",ABS(E441-F441)*Settings!$B$2*I441,IF($C441="Long",E441*Settings!$B$2*I441,IF(W441&lt;&gt;"",(W441-E441)*Settings!$B$2*I441,""))))</f>
        <v/>
      </c>
      <c r="K441">
        <f>IF(OR(E441="",H441="",I441=""),"",(H441-E441)*IF($C441="Short",-1,1)*Settings!$B$2*I441-N441)</f>
        <v/>
      </c>
      <c r="L441" s="4">
        <f>IF(OR(J441="",K441=""),"",IFERROR(K441/ABS(J441),""))</f>
        <v/>
      </c>
      <c r="M441">
        <f>IF(K441="","",IF(K441&gt;0,"Win",IF(K441&lt;0,"Loss","Breakeven")))</f>
        <v/>
      </c>
      <c r="T441" s="3" t="n"/>
      <c r="U441">
        <f>IF(OR($A441="",T441=""),"",T441-$A441)</f>
        <v/>
      </c>
    </row>
    <row r="442">
      <c r="A442" s="3" t="n"/>
      <c r="J442">
        <f>IF(OR(E442="",I442=""),"",IF(F442&lt;&gt;"",ABS(E442-F442)*Settings!$B$2*I442,IF($C442="Long",E442*Settings!$B$2*I442,IF(W442&lt;&gt;"",(W442-E442)*Settings!$B$2*I442,""))))</f>
        <v/>
      </c>
      <c r="K442">
        <f>IF(OR(E442="",H442="",I442=""),"",(H442-E442)*IF($C442="Short",-1,1)*Settings!$B$2*I442-N442)</f>
        <v/>
      </c>
      <c r="L442" s="4">
        <f>IF(OR(J442="",K442=""),"",IFERROR(K442/ABS(J442),""))</f>
        <v/>
      </c>
      <c r="M442">
        <f>IF(K442="","",IF(K442&gt;0,"Win",IF(K442&lt;0,"Loss","Breakeven")))</f>
        <v/>
      </c>
      <c r="T442" s="3" t="n"/>
      <c r="U442">
        <f>IF(OR($A442="",T442=""),"",T442-$A442)</f>
        <v/>
      </c>
    </row>
    <row r="443">
      <c r="A443" s="3" t="n"/>
      <c r="J443">
        <f>IF(OR(E443="",I443=""),"",IF(F443&lt;&gt;"",ABS(E443-F443)*Settings!$B$2*I443,IF($C443="Long",E443*Settings!$B$2*I443,IF(W443&lt;&gt;"",(W443-E443)*Settings!$B$2*I443,""))))</f>
        <v/>
      </c>
      <c r="K443">
        <f>IF(OR(E443="",H443="",I443=""),"",(H443-E443)*IF($C443="Short",-1,1)*Settings!$B$2*I443-N443)</f>
        <v/>
      </c>
      <c r="L443" s="4">
        <f>IF(OR(J443="",K443=""),"",IFERROR(K443/ABS(J443),""))</f>
        <v/>
      </c>
      <c r="M443">
        <f>IF(K443="","",IF(K443&gt;0,"Win",IF(K443&lt;0,"Loss","Breakeven")))</f>
        <v/>
      </c>
      <c r="T443" s="3" t="n"/>
      <c r="U443">
        <f>IF(OR($A443="",T443=""),"",T443-$A443)</f>
        <v/>
      </c>
    </row>
    <row r="444">
      <c r="A444" s="3" t="n"/>
      <c r="J444">
        <f>IF(OR(E444="",I444=""),"",IF(F444&lt;&gt;"",ABS(E444-F444)*Settings!$B$2*I444,IF($C444="Long",E444*Settings!$B$2*I444,IF(W444&lt;&gt;"",(W444-E444)*Settings!$B$2*I444,""))))</f>
        <v/>
      </c>
      <c r="K444">
        <f>IF(OR(E444="",H444="",I444=""),"",(H444-E444)*IF($C444="Short",-1,1)*Settings!$B$2*I444-N444)</f>
        <v/>
      </c>
      <c r="L444" s="4">
        <f>IF(OR(J444="",K444=""),"",IFERROR(K444/ABS(J444),""))</f>
        <v/>
      </c>
      <c r="M444">
        <f>IF(K444="","",IF(K444&gt;0,"Win",IF(K444&lt;0,"Loss","Breakeven")))</f>
        <v/>
      </c>
      <c r="T444" s="3" t="n"/>
      <c r="U444">
        <f>IF(OR($A444="",T444=""),"",T444-$A444)</f>
        <v/>
      </c>
    </row>
    <row r="445">
      <c r="A445" s="3" t="n"/>
      <c r="J445">
        <f>IF(OR(E445="",I445=""),"",IF(F445&lt;&gt;"",ABS(E445-F445)*Settings!$B$2*I445,IF($C445="Long",E445*Settings!$B$2*I445,IF(W445&lt;&gt;"",(W445-E445)*Settings!$B$2*I445,""))))</f>
        <v/>
      </c>
      <c r="K445">
        <f>IF(OR(E445="",H445="",I445=""),"",(H445-E445)*IF($C445="Short",-1,1)*Settings!$B$2*I445-N445)</f>
        <v/>
      </c>
      <c r="L445" s="4">
        <f>IF(OR(J445="",K445=""),"",IFERROR(K445/ABS(J445),""))</f>
        <v/>
      </c>
      <c r="M445">
        <f>IF(K445="","",IF(K445&gt;0,"Win",IF(K445&lt;0,"Loss","Breakeven")))</f>
        <v/>
      </c>
      <c r="T445" s="3" t="n"/>
      <c r="U445">
        <f>IF(OR($A445="",T445=""),"",T445-$A445)</f>
        <v/>
      </c>
    </row>
    <row r="446">
      <c r="A446" s="3" t="n"/>
      <c r="J446">
        <f>IF(OR(E446="",I446=""),"",IF(F446&lt;&gt;"",ABS(E446-F446)*Settings!$B$2*I446,IF($C446="Long",E446*Settings!$B$2*I446,IF(W446&lt;&gt;"",(W446-E446)*Settings!$B$2*I446,""))))</f>
        <v/>
      </c>
      <c r="K446">
        <f>IF(OR(E446="",H446="",I446=""),"",(H446-E446)*IF($C446="Short",-1,1)*Settings!$B$2*I446-N446)</f>
        <v/>
      </c>
      <c r="L446" s="4">
        <f>IF(OR(J446="",K446=""),"",IFERROR(K446/ABS(J446),""))</f>
        <v/>
      </c>
      <c r="M446">
        <f>IF(K446="","",IF(K446&gt;0,"Win",IF(K446&lt;0,"Loss","Breakeven")))</f>
        <v/>
      </c>
      <c r="T446" s="3" t="n"/>
      <c r="U446">
        <f>IF(OR($A446="",T446=""),"",T446-$A446)</f>
        <v/>
      </c>
    </row>
    <row r="447">
      <c r="A447" s="3" t="n"/>
      <c r="J447">
        <f>IF(OR(E447="",I447=""),"",IF(F447&lt;&gt;"",ABS(E447-F447)*Settings!$B$2*I447,IF($C447="Long",E447*Settings!$B$2*I447,IF(W447&lt;&gt;"",(W447-E447)*Settings!$B$2*I447,""))))</f>
        <v/>
      </c>
      <c r="K447">
        <f>IF(OR(E447="",H447="",I447=""),"",(H447-E447)*IF($C447="Short",-1,1)*Settings!$B$2*I447-N447)</f>
        <v/>
      </c>
      <c r="L447" s="4">
        <f>IF(OR(J447="",K447=""),"",IFERROR(K447/ABS(J447),""))</f>
        <v/>
      </c>
      <c r="M447">
        <f>IF(K447="","",IF(K447&gt;0,"Win",IF(K447&lt;0,"Loss","Breakeven")))</f>
        <v/>
      </c>
      <c r="T447" s="3" t="n"/>
      <c r="U447">
        <f>IF(OR($A447="",T447=""),"",T447-$A447)</f>
        <v/>
      </c>
    </row>
    <row r="448">
      <c r="A448" s="3" t="n"/>
      <c r="J448">
        <f>IF(OR(E448="",I448=""),"",IF(F448&lt;&gt;"",ABS(E448-F448)*Settings!$B$2*I448,IF($C448="Long",E448*Settings!$B$2*I448,IF(W448&lt;&gt;"",(W448-E448)*Settings!$B$2*I448,""))))</f>
        <v/>
      </c>
      <c r="K448">
        <f>IF(OR(E448="",H448="",I448=""),"",(H448-E448)*IF($C448="Short",-1,1)*Settings!$B$2*I448-N448)</f>
        <v/>
      </c>
      <c r="L448" s="4">
        <f>IF(OR(J448="",K448=""),"",IFERROR(K448/ABS(J448),""))</f>
        <v/>
      </c>
      <c r="M448">
        <f>IF(K448="","",IF(K448&gt;0,"Win",IF(K448&lt;0,"Loss","Breakeven")))</f>
        <v/>
      </c>
      <c r="T448" s="3" t="n"/>
      <c r="U448">
        <f>IF(OR($A448="",T448=""),"",T448-$A448)</f>
        <v/>
      </c>
    </row>
    <row r="449">
      <c r="A449" s="3" t="n"/>
      <c r="J449">
        <f>IF(OR(E449="",I449=""),"",IF(F449&lt;&gt;"",ABS(E449-F449)*Settings!$B$2*I449,IF($C449="Long",E449*Settings!$B$2*I449,IF(W449&lt;&gt;"",(W449-E449)*Settings!$B$2*I449,""))))</f>
        <v/>
      </c>
      <c r="K449">
        <f>IF(OR(E449="",H449="",I449=""),"",(H449-E449)*IF($C449="Short",-1,1)*Settings!$B$2*I449-N449)</f>
        <v/>
      </c>
      <c r="L449" s="4">
        <f>IF(OR(J449="",K449=""),"",IFERROR(K449/ABS(J449),""))</f>
        <v/>
      </c>
      <c r="M449">
        <f>IF(K449="","",IF(K449&gt;0,"Win",IF(K449&lt;0,"Loss","Breakeven")))</f>
        <v/>
      </c>
      <c r="T449" s="3" t="n"/>
      <c r="U449">
        <f>IF(OR($A449="",T449=""),"",T449-$A449)</f>
        <v/>
      </c>
    </row>
    <row r="450">
      <c r="A450" s="3" t="n"/>
      <c r="J450">
        <f>IF(OR(E450="",I450=""),"",IF(F450&lt;&gt;"",ABS(E450-F450)*Settings!$B$2*I450,IF($C450="Long",E450*Settings!$B$2*I450,IF(W450&lt;&gt;"",(W450-E450)*Settings!$B$2*I450,""))))</f>
        <v/>
      </c>
      <c r="K450">
        <f>IF(OR(E450="",H450="",I450=""),"",(H450-E450)*IF($C450="Short",-1,1)*Settings!$B$2*I450-N450)</f>
        <v/>
      </c>
      <c r="L450" s="4">
        <f>IF(OR(J450="",K450=""),"",IFERROR(K450/ABS(J450),""))</f>
        <v/>
      </c>
      <c r="M450">
        <f>IF(K450="","",IF(K450&gt;0,"Win",IF(K450&lt;0,"Loss","Breakeven")))</f>
        <v/>
      </c>
      <c r="T450" s="3" t="n"/>
      <c r="U450">
        <f>IF(OR($A450="",T450=""),"",T450-$A450)</f>
        <v/>
      </c>
    </row>
    <row r="451">
      <c r="A451" s="3" t="n"/>
      <c r="J451">
        <f>IF(OR(E451="",I451=""),"",IF(F451&lt;&gt;"",ABS(E451-F451)*Settings!$B$2*I451,IF($C451="Long",E451*Settings!$B$2*I451,IF(W451&lt;&gt;"",(W451-E451)*Settings!$B$2*I451,""))))</f>
        <v/>
      </c>
      <c r="K451">
        <f>IF(OR(E451="",H451="",I451=""),"",(H451-E451)*IF($C451="Short",-1,1)*Settings!$B$2*I451-N451)</f>
        <v/>
      </c>
      <c r="L451" s="4">
        <f>IF(OR(J451="",K451=""),"",IFERROR(K451/ABS(J451),""))</f>
        <v/>
      </c>
      <c r="M451">
        <f>IF(K451="","",IF(K451&gt;0,"Win",IF(K451&lt;0,"Loss","Breakeven")))</f>
        <v/>
      </c>
      <c r="T451" s="3" t="n"/>
      <c r="U451">
        <f>IF(OR($A451="",T451=""),"",T451-$A451)</f>
        <v/>
      </c>
    </row>
    <row r="452">
      <c r="A452" s="3" t="n"/>
      <c r="J452">
        <f>IF(OR(E452="",I452=""),"",IF(F452&lt;&gt;"",ABS(E452-F452)*Settings!$B$2*I452,IF($C452="Long",E452*Settings!$B$2*I452,IF(W452&lt;&gt;"",(W452-E452)*Settings!$B$2*I452,""))))</f>
        <v/>
      </c>
      <c r="K452">
        <f>IF(OR(E452="",H452="",I452=""),"",(H452-E452)*IF($C452="Short",-1,1)*Settings!$B$2*I452-N452)</f>
        <v/>
      </c>
      <c r="L452" s="4">
        <f>IF(OR(J452="",K452=""),"",IFERROR(K452/ABS(J452),""))</f>
        <v/>
      </c>
      <c r="M452">
        <f>IF(K452="","",IF(K452&gt;0,"Win",IF(K452&lt;0,"Loss","Breakeven")))</f>
        <v/>
      </c>
      <c r="T452" s="3" t="n"/>
      <c r="U452">
        <f>IF(OR($A452="",T452=""),"",T452-$A452)</f>
        <v/>
      </c>
    </row>
    <row r="453">
      <c r="A453" s="3" t="n"/>
      <c r="J453">
        <f>IF(OR(E453="",I453=""),"",IF(F453&lt;&gt;"",ABS(E453-F453)*Settings!$B$2*I453,IF($C453="Long",E453*Settings!$B$2*I453,IF(W453&lt;&gt;"",(W453-E453)*Settings!$B$2*I453,""))))</f>
        <v/>
      </c>
      <c r="K453">
        <f>IF(OR(E453="",H453="",I453=""),"",(H453-E453)*IF($C453="Short",-1,1)*Settings!$B$2*I453-N453)</f>
        <v/>
      </c>
      <c r="L453" s="4">
        <f>IF(OR(J453="",K453=""),"",IFERROR(K453/ABS(J453),""))</f>
        <v/>
      </c>
      <c r="M453">
        <f>IF(K453="","",IF(K453&gt;0,"Win",IF(K453&lt;0,"Loss","Breakeven")))</f>
        <v/>
      </c>
      <c r="T453" s="3" t="n"/>
      <c r="U453">
        <f>IF(OR($A453="",T453=""),"",T453-$A453)</f>
        <v/>
      </c>
    </row>
    <row r="454">
      <c r="A454" s="3" t="n"/>
      <c r="J454">
        <f>IF(OR(E454="",I454=""),"",IF(F454&lt;&gt;"",ABS(E454-F454)*Settings!$B$2*I454,IF($C454="Long",E454*Settings!$B$2*I454,IF(W454&lt;&gt;"",(W454-E454)*Settings!$B$2*I454,""))))</f>
        <v/>
      </c>
      <c r="K454">
        <f>IF(OR(E454="",H454="",I454=""),"",(H454-E454)*IF($C454="Short",-1,1)*Settings!$B$2*I454-N454)</f>
        <v/>
      </c>
      <c r="L454" s="4">
        <f>IF(OR(J454="",K454=""),"",IFERROR(K454/ABS(J454),""))</f>
        <v/>
      </c>
      <c r="M454">
        <f>IF(K454="","",IF(K454&gt;0,"Win",IF(K454&lt;0,"Loss","Breakeven")))</f>
        <v/>
      </c>
      <c r="T454" s="3" t="n"/>
      <c r="U454">
        <f>IF(OR($A454="",T454=""),"",T454-$A454)</f>
        <v/>
      </c>
    </row>
    <row r="455">
      <c r="A455" s="3" t="n"/>
      <c r="J455">
        <f>IF(OR(E455="",I455=""),"",IF(F455&lt;&gt;"",ABS(E455-F455)*Settings!$B$2*I455,IF($C455="Long",E455*Settings!$B$2*I455,IF(W455&lt;&gt;"",(W455-E455)*Settings!$B$2*I455,""))))</f>
        <v/>
      </c>
      <c r="K455">
        <f>IF(OR(E455="",H455="",I455=""),"",(H455-E455)*IF($C455="Short",-1,1)*Settings!$B$2*I455-N455)</f>
        <v/>
      </c>
      <c r="L455" s="4">
        <f>IF(OR(J455="",K455=""),"",IFERROR(K455/ABS(J455),""))</f>
        <v/>
      </c>
      <c r="M455">
        <f>IF(K455="","",IF(K455&gt;0,"Win",IF(K455&lt;0,"Loss","Breakeven")))</f>
        <v/>
      </c>
      <c r="T455" s="3" t="n"/>
      <c r="U455">
        <f>IF(OR($A455="",T455=""),"",T455-$A455)</f>
        <v/>
      </c>
    </row>
    <row r="456">
      <c r="A456" s="3" t="n"/>
      <c r="J456">
        <f>IF(OR(E456="",I456=""),"",IF(F456&lt;&gt;"",ABS(E456-F456)*Settings!$B$2*I456,IF($C456="Long",E456*Settings!$B$2*I456,IF(W456&lt;&gt;"",(W456-E456)*Settings!$B$2*I456,""))))</f>
        <v/>
      </c>
      <c r="K456">
        <f>IF(OR(E456="",H456="",I456=""),"",(H456-E456)*IF($C456="Short",-1,1)*Settings!$B$2*I456-N456)</f>
        <v/>
      </c>
      <c r="L456" s="4">
        <f>IF(OR(J456="",K456=""),"",IFERROR(K456/ABS(J456),""))</f>
        <v/>
      </c>
      <c r="M456">
        <f>IF(K456="","",IF(K456&gt;0,"Win",IF(K456&lt;0,"Loss","Breakeven")))</f>
        <v/>
      </c>
      <c r="T456" s="3" t="n"/>
      <c r="U456">
        <f>IF(OR($A456="",T456=""),"",T456-$A456)</f>
        <v/>
      </c>
    </row>
    <row r="457">
      <c r="A457" s="3" t="n"/>
      <c r="J457">
        <f>IF(OR(E457="",I457=""),"",IF(F457&lt;&gt;"",ABS(E457-F457)*Settings!$B$2*I457,IF($C457="Long",E457*Settings!$B$2*I457,IF(W457&lt;&gt;"",(W457-E457)*Settings!$B$2*I457,""))))</f>
        <v/>
      </c>
      <c r="K457">
        <f>IF(OR(E457="",H457="",I457=""),"",(H457-E457)*IF($C457="Short",-1,1)*Settings!$B$2*I457-N457)</f>
        <v/>
      </c>
      <c r="L457" s="4">
        <f>IF(OR(J457="",K457=""),"",IFERROR(K457/ABS(J457),""))</f>
        <v/>
      </c>
      <c r="M457">
        <f>IF(K457="","",IF(K457&gt;0,"Win",IF(K457&lt;0,"Loss","Breakeven")))</f>
        <v/>
      </c>
      <c r="T457" s="3" t="n"/>
      <c r="U457">
        <f>IF(OR($A457="",T457=""),"",T457-$A457)</f>
        <v/>
      </c>
    </row>
    <row r="458">
      <c r="A458" s="3" t="n"/>
      <c r="J458">
        <f>IF(OR(E458="",I458=""),"",IF(F458&lt;&gt;"",ABS(E458-F458)*Settings!$B$2*I458,IF($C458="Long",E458*Settings!$B$2*I458,IF(W458&lt;&gt;"",(W458-E458)*Settings!$B$2*I458,""))))</f>
        <v/>
      </c>
      <c r="K458">
        <f>IF(OR(E458="",H458="",I458=""),"",(H458-E458)*IF($C458="Short",-1,1)*Settings!$B$2*I458-N458)</f>
        <v/>
      </c>
      <c r="L458" s="4">
        <f>IF(OR(J458="",K458=""),"",IFERROR(K458/ABS(J458),""))</f>
        <v/>
      </c>
      <c r="M458">
        <f>IF(K458="","",IF(K458&gt;0,"Win",IF(K458&lt;0,"Loss","Breakeven")))</f>
        <v/>
      </c>
      <c r="T458" s="3" t="n"/>
      <c r="U458">
        <f>IF(OR($A458="",T458=""),"",T458-$A458)</f>
        <v/>
      </c>
    </row>
    <row r="459">
      <c r="A459" s="3" t="n"/>
      <c r="J459">
        <f>IF(OR(E459="",I459=""),"",IF(F459&lt;&gt;"",ABS(E459-F459)*Settings!$B$2*I459,IF($C459="Long",E459*Settings!$B$2*I459,IF(W459&lt;&gt;"",(W459-E459)*Settings!$B$2*I459,""))))</f>
        <v/>
      </c>
      <c r="K459">
        <f>IF(OR(E459="",H459="",I459=""),"",(H459-E459)*IF($C459="Short",-1,1)*Settings!$B$2*I459-N459)</f>
        <v/>
      </c>
      <c r="L459" s="4">
        <f>IF(OR(J459="",K459=""),"",IFERROR(K459/ABS(J459),""))</f>
        <v/>
      </c>
      <c r="M459">
        <f>IF(K459="","",IF(K459&gt;0,"Win",IF(K459&lt;0,"Loss","Breakeven")))</f>
        <v/>
      </c>
      <c r="T459" s="3" t="n"/>
      <c r="U459">
        <f>IF(OR($A459="",T459=""),"",T459-$A459)</f>
        <v/>
      </c>
    </row>
    <row r="460">
      <c r="A460" s="3" t="n"/>
      <c r="J460">
        <f>IF(OR(E460="",I460=""),"",IF(F460&lt;&gt;"",ABS(E460-F460)*Settings!$B$2*I460,IF($C460="Long",E460*Settings!$B$2*I460,IF(W460&lt;&gt;"",(W460-E460)*Settings!$B$2*I460,""))))</f>
        <v/>
      </c>
      <c r="K460">
        <f>IF(OR(E460="",H460="",I460=""),"",(H460-E460)*IF($C460="Short",-1,1)*Settings!$B$2*I460-N460)</f>
        <v/>
      </c>
      <c r="L460" s="4">
        <f>IF(OR(J460="",K460=""),"",IFERROR(K460/ABS(J460),""))</f>
        <v/>
      </c>
      <c r="M460">
        <f>IF(K460="","",IF(K460&gt;0,"Win",IF(K460&lt;0,"Loss","Breakeven")))</f>
        <v/>
      </c>
      <c r="T460" s="3" t="n"/>
      <c r="U460">
        <f>IF(OR($A460="",T460=""),"",T460-$A460)</f>
        <v/>
      </c>
    </row>
    <row r="461">
      <c r="A461" s="3" t="n"/>
      <c r="J461">
        <f>IF(OR(E461="",I461=""),"",IF(F461&lt;&gt;"",ABS(E461-F461)*Settings!$B$2*I461,IF($C461="Long",E461*Settings!$B$2*I461,IF(W461&lt;&gt;"",(W461-E461)*Settings!$B$2*I461,""))))</f>
        <v/>
      </c>
      <c r="K461">
        <f>IF(OR(E461="",H461="",I461=""),"",(H461-E461)*IF($C461="Short",-1,1)*Settings!$B$2*I461-N461)</f>
        <v/>
      </c>
      <c r="L461" s="4">
        <f>IF(OR(J461="",K461=""),"",IFERROR(K461/ABS(J461),""))</f>
        <v/>
      </c>
      <c r="M461">
        <f>IF(K461="","",IF(K461&gt;0,"Win",IF(K461&lt;0,"Loss","Breakeven")))</f>
        <v/>
      </c>
      <c r="T461" s="3" t="n"/>
      <c r="U461">
        <f>IF(OR($A461="",T461=""),"",T461-$A461)</f>
        <v/>
      </c>
    </row>
    <row r="462">
      <c r="A462" s="3" t="n"/>
      <c r="J462">
        <f>IF(OR(E462="",I462=""),"",IF(F462&lt;&gt;"",ABS(E462-F462)*Settings!$B$2*I462,IF($C462="Long",E462*Settings!$B$2*I462,IF(W462&lt;&gt;"",(W462-E462)*Settings!$B$2*I462,""))))</f>
        <v/>
      </c>
      <c r="K462">
        <f>IF(OR(E462="",H462="",I462=""),"",(H462-E462)*IF($C462="Short",-1,1)*Settings!$B$2*I462-N462)</f>
        <v/>
      </c>
      <c r="L462" s="4">
        <f>IF(OR(J462="",K462=""),"",IFERROR(K462/ABS(J462),""))</f>
        <v/>
      </c>
      <c r="M462">
        <f>IF(K462="","",IF(K462&gt;0,"Win",IF(K462&lt;0,"Loss","Breakeven")))</f>
        <v/>
      </c>
      <c r="T462" s="3" t="n"/>
      <c r="U462">
        <f>IF(OR($A462="",T462=""),"",T462-$A462)</f>
        <v/>
      </c>
    </row>
    <row r="463">
      <c r="A463" s="3" t="n"/>
      <c r="J463">
        <f>IF(OR(E463="",I463=""),"",IF(F463&lt;&gt;"",ABS(E463-F463)*Settings!$B$2*I463,IF($C463="Long",E463*Settings!$B$2*I463,IF(W463&lt;&gt;"",(W463-E463)*Settings!$B$2*I463,""))))</f>
        <v/>
      </c>
      <c r="K463">
        <f>IF(OR(E463="",H463="",I463=""),"",(H463-E463)*IF($C463="Short",-1,1)*Settings!$B$2*I463-N463)</f>
        <v/>
      </c>
      <c r="L463" s="4">
        <f>IF(OR(J463="",K463=""),"",IFERROR(K463/ABS(J463),""))</f>
        <v/>
      </c>
      <c r="M463">
        <f>IF(K463="","",IF(K463&gt;0,"Win",IF(K463&lt;0,"Loss","Breakeven")))</f>
        <v/>
      </c>
      <c r="T463" s="3" t="n"/>
      <c r="U463">
        <f>IF(OR($A463="",T463=""),"",T463-$A463)</f>
        <v/>
      </c>
    </row>
    <row r="464">
      <c r="A464" s="3" t="n"/>
      <c r="J464">
        <f>IF(OR(E464="",I464=""),"",IF(F464&lt;&gt;"",ABS(E464-F464)*Settings!$B$2*I464,IF($C464="Long",E464*Settings!$B$2*I464,IF(W464&lt;&gt;"",(W464-E464)*Settings!$B$2*I464,""))))</f>
        <v/>
      </c>
      <c r="K464">
        <f>IF(OR(E464="",H464="",I464=""),"",(H464-E464)*IF($C464="Short",-1,1)*Settings!$B$2*I464-N464)</f>
        <v/>
      </c>
      <c r="L464" s="4">
        <f>IF(OR(J464="",K464=""),"",IFERROR(K464/ABS(J464),""))</f>
        <v/>
      </c>
      <c r="M464">
        <f>IF(K464="","",IF(K464&gt;0,"Win",IF(K464&lt;0,"Loss","Breakeven")))</f>
        <v/>
      </c>
      <c r="T464" s="3" t="n"/>
      <c r="U464">
        <f>IF(OR($A464="",T464=""),"",T464-$A464)</f>
        <v/>
      </c>
    </row>
    <row r="465">
      <c r="A465" s="3" t="n"/>
      <c r="J465">
        <f>IF(OR(E465="",I465=""),"",IF(F465&lt;&gt;"",ABS(E465-F465)*Settings!$B$2*I465,IF($C465="Long",E465*Settings!$B$2*I465,IF(W465&lt;&gt;"",(W465-E465)*Settings!$B$2*I465,""))))</f>
        <v/>
      </c>
      <c r="K465">
        <f>IF(OR(E465="",H465="",I465=""),"",(H465-E465)*IF($C465="Short",-1,1)*Settings!$B$2*I465-N465)</f>
        <v/>
      </c>
      <c r="L465" s="4">
        <f>IF(OR(J465="",K465=""),"",IFERROR(K465/ABS(J465),""))</f>
        <v/>
      </c>
      <c r="M465">
        <f>IF(K465="","",IF(K465&gt;0,"Win",IF(K465&lt;0,"Loss","Breakeven")))</f>
        <v/>
      </c>
      <c r="T465" s="3" t="n"/>
      <c r="U465">
        <f>IF(OR($A465="",T465=""),"",T465-$A465)</f>
        <v/>
      </c>
    </row>
    <row r="466">
      <c r="A466" s="3" t="n"/>
      <c r="J466">
        <f>IF(OR(E466="",I466=""),"",IF(F466&lt;&gt;"",ABS(E466-F466)*Settings!$B$2*I466,IF($C466="Long",E466*Settings!$B$2*I466,IF(W466&lt;&gt;"",(W466-E466)*Settings!$B$2*I466,""))))</f>
        <v/>
      </c>
      <c r="K466">
        <f>IF(OR(E466="",H466="",I466=""),"",(H466-E466)*IF($C466="Short",-1,1)*Settings!$B$2*I466-N466)</f>
        <v/>
      </c>
      <c r="L466" s="4">
        <f>IF(OR(J466="",K466=""),"",IFERROR(K466/ABS(J466),""))</f>
        <v/>
      </c>
      <c r="M466">
        <f>IF(K466="","",IF(K466&gt;0,"Win",IF(K466&lt;0,"Loss","Breakeven")))</f>
        <v/>
      </c>
      <c r="T466" s="3" t="n"/>
      <c r="U466">
        <f>IF(OR($A466="",T466=""),"",T466-$A466)</f>
        <v/>
      </c>
    </row>
    <row r="467">
      <c r="A467" s="3" t="n"/>
      <c r="J467">
        <f>IF(OR(E467="",I467=""),"",IF(F467&lt;&gt;"",ABS(E467-F467)*Settings!$B$2*I467,IF($C467="Long",E467*Settings!$B$2*I467,IF(W467&lt;&gt;"",(W467-E467)*Settings!$B$2*I467,""))))</f>
        <v/>
      </c>
      <c r="K467">
        <f>IF(OR(E467="",H467="",I467=""),"",(H467-E467)*IF($C467="Short",-1,1)*Settings!$B$2*I467-N467)</f>
        <v/>
      </c>
      <c r="L467" s="4">
        <f>IF(OR(J467="",K467=""),"",IFERROR(K467/ABS(J467),""))</f>
        <v/>
      </c>
      <c r="M467">
        <f>IF(K467="","",IF(K467&gt;0,"Win",IF(K467&lt;0,"Loss","Breakeven")))</f>
        <v/>
      </c>
      <c r="T467" s="3" t="n"/>
      <c r="U467">
        <f>IF(OR($A467="",T467=""),"",T467-$A467)</f>
        <v/>
      </c>
    </row>
    <row r="468">
      <c r="A468" s="3" t="n"/>
      <c r="J468">
        <f>IF(OR(E468="",I468=""),"",IF(F468&lt;&gt;"",ABS(E468-F468)*Settings!$B$2*I468,IF($C468="Long",E468*Settings!$B$2*I468,IF(W468&lt;&gt;"",(W468-E468)*Settings!$B$2*I468,""))))</f>
        <v/>
      </c>
      <c r="K468">
        <f>IF(OR(E468="",H468="",I468=""),"",(H468-E468)*IF($C468="Short",-1,1)*Settings!$B$2*I468-N468)</f>
        <v/>
      </c>
      <c r="L468" s="4">
        <f>IF(OR(J468="",K468=""),"",IFERROR(K468/ABS(J468),""))</f>
        <v/>
      </c>
      <c r="M468">
        <f>IF(K468="","",IF(K468&gt;0,"Win",IF(K468&lt;0,"Loss","Breakeven")))</f>
        <v/>
      </c>
      <c r="T468" s="3" t="n"/>
      <c r="U468">
        <f>IF(OR($A468="",T468=""),"",T468-$A468)</f>
        <v/>
      </c>
    </row>
    <row r="469">
      <c r="A469" s="3" t="n"/>
      <c r="J469">
        <f>IF(OR(E469="",I469=""),"",IF(F469&lt;&gt;"",ABS(E469-F469)*Settings!$B$2*I469,IF($C469="Long",E469*Settings!$B$2*I469,IF(W469&lt;&gt;"",(W469-E469)*Settings!$B$2*I469,""))))</f>
        <v/>
      </c>
      <c r="K469">
        <f>IF(OR(E469="",H469="",I469=""),"",(H469-E469)*IF($C469="Short",-1,1)*Settings!$B$2*I469-N469)</f>
        <v/>
      </c>
      <c r="L469" s="4">
        <f>IF(OR(J469="",K469=""),"",IFERROR(K469/ABS(J469),""))</f>
        <v/>
      </c>
      <c r="M469">
        <f>IF(K469="","",IF(K469&gt;0,"Win",IF(K469&lt;0,"Loss","Breakeven")))</f>
        <v/>
      </c>
      <c r="T469" s="3" t="n"/>
      <c r="U469">
        <f>IF(OR($A469="",T469=""),"",T469-$A469)</f>
        <v/>
      </c>
    </row>
    <row r="470">
      <c r="A470" s="3" t="n"/>
      <c r="J470">
        <f>IF(OR(E470="",I470=""),"",IF(F470&lt;&gt;"",ABS(E470-F470)*Settings!$B$2*I470,IF($C470="Long",E470*Settings!$B$2*I470,IF(W470&lt;&gt;"",(W470-E470)*Settings!$B$2*I470,""))))</f>
        <v/>
      </c>
      <c r="K470">
        <f>IF(OR(E470="",H470="",I470=""),"",(H470-E470)*IF($C470="Short",-1,1)*Settings!$B$2*I470-N470)</f>
        <v/>
      </c>
      <c r="L470" s="4">
        <f>IF(OR(J470="",K470=""),"",IFERROR(K470/ABS(J470),""))</f>
        <v/>
      </c>
      <c r="M470">
        <f>IF(K470="","",IF(K470&gt;0,"Win",IF(K470&lt;0,"Loss","Breakeven")))</f>
        <v/>
      </c>
      <c r="T470" s="3" t="n"/>
      <c r="U470">
        <f>IF(OR($A470="",T470=""),"",T470-$A470)</f>
        <v/>
      </c>
    </row>
    <row r="471">
      <c r="A471" s="3" t="n"/>
      <c r="J471">
        <f>IF(OR(E471="",I471=""),"",IF(F471&lt;&gt;"",ABS(E471-F471)*Settings!$B$2*I471,IF($C471="Long",E471*Settings!$B$2*I471,IF(W471&lt;&gt;"",(W471-E471)*Settings!$B$2*I471,""))))</f>
        <v/>
      </c>
      <c r="K471">
        <f>IF(OR(E471="",H471="",I471=""),"",(H471-E471)*IF($C471="Short",-1,1)*Settings!$B$2*I471-N471)</f>
        <v/>
      </c>
      <c r="L471" s="4">
        <f>IF(OR(J471="",K471=""),"",IFERROR(K471/ABS(J471),""))</f>
        <v/>
      </c>
      <c r="M471">
        <f>IF(K471="","",IF(K471&gt;0,"Win",IF(K471&lt;0,"Loss","Breakeven")))</f>
        <v/>
      </c>
      <c r="T471" s="3" t="n"/>
      <c r="U471">
        <f>IF(OR($A471="",T471=""),"",T471-$A471)</f>
        <v/>
      </c>
    </row>
    <row r="472">
      <c r="A472" s="3" t="n"/>
      <c r="J472">
        <f>IF(OR(E472="",I472=""),"",IF(F472&lt;&gt;"",ABS(E472-F472)*Settings!$B$2*I472,IF($C472="Long",E472*Settings!$B$2*I472,IF(W472&lt;&gt;"",(W472-E472)*Settings!$B$2*I472,""))))</f>
        <v/>
      </c>
      <c r="K472">
        <f>IF(OR(E472="",H472="",I472=""),"",(H472-E472)*IF($C472="Short",-1,1)*Settings!$B$2*I472-N472)</f>
        <v/>
      </c>
      <c r="L472" s="4">
        <f>IF(OR(J472="",K472=""),"",IFERROR(K472/ABS(J472),""))</f>
        <v/>
      </c>
      <c r="M472">
        <f>IF(K472="","",IF(K472&gt;0,"Win",IF(K472&lt;0,"Loss","Breakeven")))</f>
        <v/>
      </c>
      <c r="T472" s="3" t="n"/>
      <c r="U472">
        <f>IF(OR($A472="",T472=""),"",T472-$A472)</f>
        <v/>
      </c>
    </row>
    <row r="473">
      <c r="A473" s="3" t="n"/>
      <c r="J473">
        <f>IF(OR(E473="",I473=""),"",IF(F473&lt;&gt;"",ABS(E473-F473)*Settings!$B$2*I473,IF($C473="Long",E473*Settings!$B$2*I473,IF(W473&lt;&gt;"",(W473-E473)*Settings!$B$2*I473,""))))</f>
        <v/>
      </c>
      <c r="K473">
        <f>IF(OR(E473="",H473="",I473=""),"",(H473-E473)*IF($C473="Short",-1,1)*Settings!$B$2*I473-N473)</f>
        <v/>
      </c>
      <c r="L473" s="4">
        <f>IF(OR(J473="",K473=""),"",IFERROR(K473/ABS(J473),""))</f>
        <v/>
      </c>
      <c r="M473">
        <f>IF(K473="","",IF(K473&gt;0,"Win",IF(K473&lt;0,"Loss","Breakeven")))</f>
        <v/>
      </c>
      <c r="T473" s="3" t="n"/>
      <c r="U473">
        <f>IF(OR($A473="",T473=""),"",T473-$A473)</f>
        <v/>
      </c>
    </row>
    <row r="474">
      <c r="A474" s="3" t="n"/>
      <c r="J474">
        <f>IF(OR(E474="",I474=""),"",IF(F474&lt;&gt;"",ABS(E474-F474)*Settings!$B$2*I474,IF($C474="Long",E474*Settings!$B$2*I474,IF(W474&lt;&gt;"",(W474-E474)*Settings!$B$2*I474,""))))</f>
        <v/>
      </c>
      <c r="K474">
        <f>IF(OR(E474="",H474="",I474=""),"",(H474-E474)*IF($C474="Short",-1,1)*Settings!$B$2*I474-N474)</f>
        <v/>
      </c>
      <c r="L474" s="4">
        <f>IF(OR(J474="",K474=""),"",IFERROR(K474/ABS(J474),""))</f>
        <v/>
      </c>
      <c r="M474">
        <f>IF(K474="","",IF(K474&gt;0,"Win",IF(K474&lt;0,"Loss","Breakeven")))</f>
        <v/>
      </c>
      <c r="T474" s="3" t="n"/>
      <c r="U474">
        <f>IF(OR($A474="",T474=""),"",T474-$A474)</f>
        <v/>
      </c>
    </row>
    <row r="475">
      <c r="A475" s="3" t="n"/>
      <c r="J475">
        <f>IF(OR(E475="",I475=""),"",IF(F475&lt;&gt;"",ABS(E475-F475)*Settings!$B$2*I475,IF($C475="Long",E475*Settings!$B$2*I475,IF(W475&lt;&gt;"",(W475-E475)*Settings!$B$2*I475,""))))</f>
        <v/>
      </c>
      <c r="K475">
        <f>IF(OR(E475="",H475="",I475=""),"",(H475-E475)*IF($C475="Short",-1,1)*Settings!$B$2*I475-N475)</f>
        <v/>
      </c>
      <c r="L475" s="4">
        <f>IF(OR(J475="",K475=""),"",IFERROR(K475/ABS(J475),""))</f>
        <v/>
      </c>
      <c r="M475">
        <f>IF(K475="","",IF(K475&gt;0,"Win",IF(K475&lt;0,"Loss","Breakeven")))</f>
        <v/>
      </c>
      <c r="T475" s="3" t="n"/>
      <c r="U475">
        <f>IF(OR($A475="",T475=""),"",T475-$A475)</f>
        <v/>
      </c>
    </row>
    <row r="476">
      <c r="A476" s="3" t="n"/>
      <c r="J476">
        <f>IF(OR(E476="",I476=""),"",IF(F476&lt;&gt;"",ABS(E476-F476)*Settings!$B$2*I476,IF($C476="Long",E476*Settings!$B$2*I476,IF(W476&lt;&gt;"",(W476-E476)*Settings!$B$2*I476,""))))</f>
        <v/>
      </c>
      <c r="K476">
        <f>IF(OR(E476="",H476="",I476=""),"",(H476-E476)*IF($C476="Short",-1,1)*Settings!$B$2*I476-N476)</f>
        <v/>
      </c>
      <c r="L476" s="4">
        <f>IF(OR(J476="",K476=""),"",IFERROR(K476/ABS(J476),""))</f>
        <v/>
      </c>
      <c r="M476">
        <f>IF(K476="","",IF(K476&gt;0,"Win",IF(K476&lt;0,"Loss","Breakeven")))</f>
        <v/>
      </c>
      <c r="T476" s="3" t="n"/>
      <c r="U476">
        <f>IF(OR($A476="",T476=""),"",T476-$A476)</f>
        <v/>
      </c>
    </row>
    <row r="477">
      <c r="A477" s="3" t="n"/>
      <c r="J477">
        <f>IF(OR(E477="",I477=""),"",IF(F477&lt;&gt;"",ABS(E477-F477)*Settings!$B$2*I477,IF($C477="Long",E477*Settings!$B$2*I477,IF(W477&lt;&gt;"",(W477-E477)*Settings!$B$2*I477,""))))</f>
        <v/>
      </c>
      <c r="K477">
        <f>IF(OR(E477="",H477="",I477=""),"",(H477-E477)*IF($C477="Short",-1,1)*Settings!$B$2*I477-N477)</f>
        <v/>
      </c>
      <c r="L477" s="4">
        <f>IF(OR(J477="",K477=""),"",IFERROR(K477/ABS(J477),""))</f>
        <v/>
      </c>
      <c r="M477">
        <f>IF(K477="","",IF(K477&gt;0,"Win",IF(K477&lt;0,"Loss","Breakeven")))</f>
        <v/>
      </c>
      <c r="T477" s="3" t="n"/>
      <c r="U477">
        <f>IF(OR($A477="",T477=""),"",T477-$A477)</f>
        <v/>
      </c>
    </row>
    <row r="478">
      <c r="A478" s="3" t="n"/>
      <c r="J478">
        <f>IF(OR(E478="",I478=""),"",IF(F478&lt;&gt;"",ABS(E478-F478)*Settings!$B$2*I478,IF($C478="Long",E478*Settings!$B$2*I478,IF(W478&lt;&gt;"",(W478-E478)*Settings!$B$2*I478,""))))</f>
        <v/>
      </c>
      <c r="K478">
        <f>IF(OR(E478="",H478="",I478=""),"",(H478-E478)*IF($C478="Short",-1,1)*Settings!$B$2*I478-N478)</f>
        <v/>
      </c>
      <c r="L478" s="4">
        <f>IF(OR(J478="",K478=""),"",IFERROR(K478/ABS(J478),""))</f>
        <v/>
      </c>
      <c r="M478">
        <f>IF(K478="","",IF(K478&gt;0,"Win",IF(K478&lt;0,"Loss","Breakeven")))</f>
        <v/>
      </c>
      <c r="T478" s="3" t="n"/>
      <c r="U478">
        <f>IF(OR($A478="",T478=""),"",T478-$A478)</f>
        <v/>
      </c>
    </row>
    <row r="479">
      <c r="A479" s="3" t="n"/>
      <c r="J479">
        <f>IF(OR(E479="",I479=""),"",IF(F479&lt;&gt;"",ABS(E479-F479)*Settings!$B$2*I479,IF($C479="Long",E479*Settings!$B$2*I479,IF(W479&lt;&gt;"",(W479-E479)*Settings!$B$2*I479,""))))</f>
        <v/>
      </c>
      <c r="K479">
        <f>IF(OR(E479="",H479="",I479=""),"",(H479-E479)*IF($C479="Short",-1,1)*Settings!$B$2*I479-N479)</f>
        <v/>
      </c>
      <c r="L479" s="4">
        <f>IF(OR(J479="",K479=""),"",IFERROR(K479/ABS(J479),""))</f>
        <v/>
      </c>
      <c r="M479">
        <f>IF(K479="","",IF(K479&gt;0,"Win",IF(K479&lt;0,"Loss","Breakeven")))</f>
        <v/>
      </c>
      <c r="T479" s="3" t="n"/>
      <c r="U479">
        <f>IF(OR($A479="",T479=""),"",T479-$A479)</f>
        <v/>
      </c>
    </row>
    <row r="480">
      <c r="A480" s="3" t="n"/>
      <c r="J480">
        <f>IF(OR(E480="",I480=""),"",IF(F480&lt;&gt;"",ABS(E480-F480)*Settings!$B$2*I480,IF($C480="Long",E480*Settings!$B$2*I480,IF(W480&lt;&gt;"",(W480-E480)*Settings!$B$2*I480,""))))</f>
        <v/>
      </c>
      <c r="K480">
        <f>IF(OR(E480="",H480="",I480=""),"",(H480-E480)*IF($C480="Short",-1,1)*Settings!$B$2*I480-N480)</f>
        <v/>
      </c>
      <c r="L480" s="4">
        <f>IF(OR(J480="",K480=""),"",IFERROR(K480/ABS(J480),""))</f>
        <v/>
      </c>
      <c r="M480">
        <f>IF(K480="","",IF(K480&gt;0,"Win",IF(K480&lt;0,"Loss","Breakeven")))</f>
        <v/>
      </c>
      <c r="T480" s="3" t="n"/>
      <c r="U480">
        <f>IF(OR($A480="",T480=""),"",T480-$A480)</f>
        <v/>
      </c>
    </row>
    <row r="481">
      <c r="A481" s="3" t="n"/>
      <c r="J481">
        <f>IF(OR(E481="",I481=""),"",IF(F481&lt;&gt;"",ABS(E481-F481)*Settings!$B$2*I481,IF($C481="Long",E481*Settings!$B$2*I481,IF(W481&lt;&gt;"",(W481-E481)*Settings!$B$2*I481,""))))</f>
        <v/>
      </c>
      <c r="K481">
        <f>IF(OR(E481="",H481="",I481=""),"",(H481-E481)*IF($C481="Short",-1,1)*Settings!$B$2*I481-N481)</f>
        <v/>
      </c>
      <c r="L481" s="4">
        <f>IF(OR(J481="",K481=""),"",IFERROR(K481/ABS(J481),""))</f>
        <v/>
      </c>
      <c r="M481">
        <f>IF(K481="","",IF(K481&gt;0,"Win",IF(K481&lt;0,"Loss","Breakeven")))</f>
        <v/>
      </c>
      <c r="T481" s="3" t="n"/>
      <c r="U481">
        <f>IF(OR($A481="",T481=""),"",T481-$A481)</f>
        <v/>
      </c>
    </row>
    <row r="482">
      <c r="A482" s="3" t="n"/>
      <c r="J482">
        <f>IF(OR(E482="",I482=""),"",IF(F482&lt;&gt;"",ABS(E482-F482)*Settings!$B$2*I482,IF($C482="Long",E482*Settings!$B$2*I482,IF(W482&lt;&gt;"",(W482-E482)*Settings!$B$2*I482,""))))</f>
        <v/>
      </c>
      <c r="K482">
        <f>IF(OR(E482="",H482="",I482=""),"",(H482-E482)*IF($C482="Short",-1,1)*Settings!$B$2*I482-N482)</f>
        <v/>
      </c>
      <c r="L482" s="4">
        <f>IF(OR(J482="",K482=""),"",IFERROR(K482/ABS(J482),""))</f>
        <v/>
      </c>
      <c r="M482">
        <f>IF(K482="","",IF(K482&gt;0,"Win",IF(K482&lt;0,"Loss","Breakeven")))</f>
        <v/>
      </c>
      <c r="T482" s="3" t="n"/>
      <c r="U482">
        <f>IF(OR($A482="",T482=""),"",T482-$A482)</f>
        <v/>
      </c>
    </row>
    <row r="483">
      <c r="A483" s="3" t="n"/>
      <c r="J483">
        <f>IF(OR(E483="",I483=""),"",IF(F483&lt;&gt;"",ABS(E483-F483)*Settings!$B$2*I483,IF($C483="Long",E483*Settings!$B$2*I483,IF(W483&lt;&gt;"",(W483-E483)*Settings!$B$2*I483,""))))</f>
        <v/>
      </c>
      <c r="K483">
        <f>IF(OR(E483="",H483="",I483=""),"",(H483-E483)*IF($C483="Short",-1,1)*Settings!$B$2*I483-N483)</f>
        <v/>
      </c>
      <c r="L483" s="4">
        <f>IF(OR(J483="",K483=""),"",IFERROR(K483/ABS(J483),""))</f>
        <v/>
      </c>
      <c r="M483">
        <f>IF(K483="","",IF(K483&gt;0,"Win",IF(K483&lt;0,"Loss","Breakeven")))</f>
        <v/>
      </c>
      <c r="T483" s="3" t="n"/>
      <c r="U483">
        <f>IF(OR($A483="",T483=""),"",T483-$A483)</f>
        <v/>
      </c>
    </row>
    <row r="484">
      <c r="A484" s="3" t="n"/>
      <c r="J484">
        <f>IF(OR(E484="",I484=""),"",IF(F484&lt;&gt;"",ABS(E484-F484)*Settings!$B$2*I484,IF($C484="Long",E484*Settings!$B$2*I484,IF(W484&lt;&gt;"",(W484-E484)*Settings!$B$2*I484,""))))</f>
        <v/>
      </c>
      <c r="K484">
        <f>IF(OR(E484="",H484="",I484=""),"",(H484-E484)*IF($C484="Short",-1,1)*Settings!$B$2*I484-N484)</f>
        <v/>
      </c>
      <c r="L484" s="4">
        <f>IF(OR(J484="",K484=""),"",IFERROR(K484/ABS(J484),""))</f>
        <v/>
      </c>
      <c r="M484">
        <f>IF(K484="","",IF(K484&gt;0,"Win",IF(K484&lt;0,"Loss","Breakeven")))</f>
        <v/>
      </c>
      <c r="T484" s="3" t="n"/>
      <c r="U484">
        <f>IF(OR($A484="",T484=""),"",T484-$A484)</f>
        <v/>
      </c>
    </row>
    <row r="485">
      <c r="A485" s="3" t="n"/>
      <c r="J485">
        <f>IF(OR(E485="",I485=""),"",IF(F485&lt;&gt;"",ABS(E485-F485)*Settings!$B$2*I485,IF($C485="Long",E485*Settings!$B$2*I485,IF(W485&lt;&gt;"",(W485-E485)*Settings!$B$2*I485,""))))</f>
        <v/>
      </c>
      <c r="K485">
        <f>IF(OR(E485="",H485="",I485=""),"",(H485-E485)*IF($C485="Short",-1,1)*Settings!$B$2*I485-N485)</f>
        <v/>
      </c>
      <c r="L485" s="4">
        <f>IF(OR(J485="",K485=""),"",IFERROR(K485/ABS(J485),""))</f>
        <v/>
      </c>
      <c r="M485">
        <f>IF(K485="","",IF(K485&gt;0,"Win",IF(K485&lt;0,"Loss","Breakeven")))</f>
        <v/>
      </c>
      <c r="T485" s="3" t="n"/>
      <c r="U485">
        <f>IF(OR($A485="",T485=""),"",T485-$A485)</f>
        <v/>
      </c>
    </row>
    <row r="486">
      <c r="A486" s="3" t="n"/>
      <c r="J486">
        <f>IF(OR(E486="",I486=""),"",IF(F486&lt;&gt;"",ABS(E486-F486)*Settings!$B$2*I486,IF($C486="Long",E486*Settings!$B$2*I486,IF(W486&lt;&gt;"",(W486-E486)*Settings!$B$2*I486,""))))</f>
        <v/>
      </c>
      <c r="K486">
        <f>IF(OR(E486="",H486="",I486=""),"",(H486-E486)*IF($C486="Short",-1,1)*Settings!$B$2*I486-N486)</f>
        <v/>
      </c>
      <c r="L486" s="4">
        <f>IF(OR(J486="",K486=""),"",IFERROR(K486/ABS(J486),""))</f>
        <v/>
      </c>
      <c r="M486">
        <f>IF(K486="","",IF(K486&gt;0,"Win",IF(K486&lt;0,"Loss","Breakeven")))</f>
        <v/>
      </c>
      <c r="T486" s="3" t="n"/>
      <c r="U486">
        <f>IF(OR($A486="",T486=""),"",T486-$A486)</f>
        <v/>
      </c>
    </row>
    <row r="487">
      <c r="A487" s="3" t="n"/>
      <c r="J487">
        <f>IF(OR(E487="",I487=""),"",IF(F487&lt;&gt;"",ABS(E487-F487)*Settings!$B$2*I487,IF($C487="Long",E487*Settings!$B$2*I487,IF(W487&lt;&gt;"",(W487-E487)*Settings!$B$2*I487,""))))</f>
        <v/>
      </c>
      <c r="K487">
        <f>IF(OR(E487="",H487="",I487=""),"",(H487-E487)*IF($C487="Short",-1,1)*Settings!$B$2*I487-N487)</f>
        <v/>
      </c>
      <c r="L487" s="4">
        <f>IF(OR(J487="",K487=""),"",IFERROR(K487/ABS(J487),""))</f>
        <v/>
      </c>
      <c r="M487">
        <f>IF(K487="","",IF(K487&gt;0,"Win",IF(K487&lt;0,"Loss","Breakeven")))</f>
        <v/>
      </c>
      <c r="T487" s="3" t="n"/>
      <c r="U487">
        <f>IF(OR($A487="",T487=""),"",T487-$A487)</f>
        <v/>
      </c>
    </row>
    <row r="488">
      <c r="A488" s="3" t="n"/>
      <c r="J488">
        <f>IF(OR(E488="",I488=""),"",IF(F488&lt;&gt;"",ABS(E488-F488)*Settings!$B$2*I488,IF($C488="Long",E488*Settings!$B$2*I488,IF(W488&lt;&gt;"",(W488-E488)*Settings!$B$2*I488,""))))</f>
        <v/>
      </c>
      <c r="K488">
        <f>IF(OR(E488="",H488="",I488=""),"",(H488-E488)*IF($C488="Short",-1,1)*Settings!$B$2*I488-N488)</f>
        <v/>
      </c>
      <c r="L488" s="4">
        <f>IF(OR(J488="",K488=""),"",IFERROR(K488/ABS(J488),""))</f>
        <v/>
      </c>
      <c r="M488">
        <f>IF(K488="","",IF(K488&gt;0,"Win",IF(K488&lt;0,"Loss","Breakeven")))</f>
        <v/>
      </c>
      <c r="T488" s="3" t="n"/>
      <c r="U488">
        <f>IF(OR($A488="",T488=""),"",T488-$A488)</f>
        <v/>
      </c>
    </row>
    <row r="489">
      <c r="A489" s="3" t="n"/>
      <c r="J489">
        <f>IF(OR(E489="",I489=""),"",IF(F489&lt;&gt;"",ABS(E489-F489)*Settings!$B$2*I489,IF($C489="Long",E489*Settings!$B$2*I489,IF(W489&lt;&gt;"",(W489-E489)*Settings!$B$2*I489,""))))</f>
        <v/>
      </c>
      <c r="K489">
        <f>IF(OR(E489="",H489="",I489=""),"",(H489-E489)*IF($C489="Short",-1,1)*Settings!$B$2*I489-N489)</f>
        <v/>
      </c>
      <c r="L489" s="4">
        <f>IF(OR(J489="",K489=""),"",IFERROR(K489/ABS(J489),""))</f>
        <v/>
      </c>
      <c r="M489">
        <f>IF(K489="","",IF(K489&gt;0,"Win",IF(K489&lt;0,"Loss","Breakeven")))</f>
        <v/>
      </c>
      <c r="T489" s="3" t="n"/>
      <c r="U489">
        <f>IF(OR($A489="",T489=""),"",T489-$A489)</f>
        <v/>
      </c>
    </row>
    <row r="490">
      <c r="A490" s="3" t="n"/>
      <c r="J490">
        <f>IF(OR(E490="",I490=""),"",IF(F490&lt;&gt;"",ABS(E490-F490)*Settings!$B$2*I490,IF($C490="Long",E490*Settings!$B$2*I490,IF(W490&lt;&gt;"",(W490-E490)*Settings!$B$2*I490,""))))</f>
        <v/>
      </c>
      <c r="K490">
        <f>IF(OR(E490="",H490="",I490=""),"",(H490-E490)*IF($C490="Short",-1,1)*Settings!$B$2*I490-N490)</f>
        <v/>
      </c>
      <c r="L490" s="4">
        <f>IF(OR(J490="",K490=""),"",IFERROR(K490/ABS(J490),""))</f>
        <v/>
      </c>
      <c r="M490">
        <f>IF(K490="","",IF(K490&gt;0,"Win",IF(K490&lt;0,"Loss","Breakeven")))</f>
        <v/>
      </c>
      <c r="T490" s="3" t="n"/>
      <c r="U490">
        <f>IF(OR($A490="",T490=""),"",T490-$A490)</f>
        <v/>
      </c>
    </row>
    <row r="491">
      <c r="A491" s="3" t="n"/>
      <c r="J491">
        <f>IF(OR(E491="",I491=""),"",IF(F491&lt;&gt;"",ABS(E491-F491)*Settings!$B$2*I491,IF($C491="Long",E491*Settings!$B$2*I491,IF(W491&lt;&gt;"",(W491-E491)*Settings!$B$2*I491,""))))</f>
        <v/>
      </c>
      <c r="K491">
        <f>IF(OR(E491="",H491="",I491=""),"",(H491-E491)*IF($C491="Short",-1,1)*Settings!$B$2*I491-N491)</f>
        <v/>
      </c>
      <c r="L491" s="4">
        <f>IF(OR(J491="",K491=""),"",IFERROR(K491/ABS(J491),""))</f>
        <v/>
      </c>
      <c r="M491">
        <f>IF(K491="","",IF(K491&gt;0,"Win",IF(K491&lt;0,"Loss","Breakeven")))</f>
        <v/>
      </c>
      <c r="T491" s="3" t="n"/>
      <c r="U491">
        <f>IF(OR($A491="",T491=""),"",T491-$A491)</f>
        <v/>
      </c>
    </row>
    <row r="492">
      <c r="A492" s="3" t="n"/>
      <c r="J492">
        <f>IF(OR(E492="",I492=""),"",IF(F492&lt;&gt;"",ABS(E492-F492)*Settings!$B$2*I492,IF($C492="Long",E492*Settings!$B$2*I492,IF(W492&lt;&gt;"",(W492-E492)*Settings!$B$2*I492,""))))</f>
        <v/>
      </c>
      <c r="K492">
        <f>IF(OR(E492="",H492="",I492=""),"",(H492-E492)*IF($C492="Short",-1,1)*Settings!$B$2*I492-N492)</f>
        <v/>
      </c>
      <c r="L492" s="4">
        <f>IF(OR(J492="",K492=""),"",IFERROR(K492/ABS(J492),""))</f>
        <v/>
      </c>
      <c r="M492">
        <f>IF(K492="","",IF(K492&gt;0,"Win",IF(K492&lt;0,"Loss","Breakeven")))</f>
        <v/>
      </c>
      <c r="T492" s="3" t="n"/>
      <c r="U492">
        <f>IF(OR($A492="",T492=""),"",T492-$A492)</f>
        <v/>
      </c>
    </row>
    <row r="493">
      <c r="A493" s="3" t="n"/>
      <c r="J493">
        <f>IF(OR(E493="",I493=""),"",IF(F493&lt;&gt;"",ABS(E493-F493)*Settings!$B$2*I493,IF($C493="Long",E493*Settings!$B$2*I493,IF(W493&lt;&gt;"",(W493-E493)*Settings!$B$2*I493,""))))</f>
        <v/>
      </c>
      <c r="K493">
        <f>IF(OR(E493="",H493="",I493=""),"",(H493-E493)*IF($C493="Short",-1,1)*Settings!$B$2*I493-N493)</f>
        <v/>
      </c>
      <c r="L493" s="4">
        <f>IF(OR(J493="",K493=""),"",IFERROR(K493/ABS(J493),""))</f>
        <v/>
      </c>
      <c r="M493">
        <f>IF(K493="","",IF(K493&gt;0,"Win",IF(K493&lt;0,"Loss","Breakeven")))</f>
        <v/>
      </c>
      <c r="T493" s="3" t="n"/>
      <c r="U493">
        <f>IF(OR($A493="",T493=""),"",T493-$A493)</f>
        <v/>
      </c>
    </row>
    <row r="494">
      <c r="A494" s="3" t="n"/>
      <c r="J494">
        <f>IF(OR(E494="",I494=""),"",IF(F494&lt;&gt;"",ABS(E494-F494)*Settings!$B$2*I494,IF($C494="Long",E494*Settings!$B$2*I494,IF(W494&lt;&gt;"",(W494-E494)*Settings!$B$2*I494,""))))</f>
        <v/>
      </c>
      <c r="K494">
        <f>IF(OR(E494="",H494="",I494=""),"",(H494-E494)*IF($C494="Short",-1,1)*Settings!$B$2*I494-N494)</f>
        <v/>
      </c>
      <c r="L494" s="4">
        <f>IF(OR(J494="",K494=""),"",IFERROR(K494/ABS(J494),""))</f>
        <v/>
      </c>
      <c r="M494">
        <f>IF(K494="","",IF(K494&gt;0,"Win",IF(K494&lt;0,"Loss","Breakeven")))</f>
        <v/>
      </c>
      <c r="T494" s="3" t="n"/>
      <c r="U494">
        <f>IF(OR($A494="",T494=""),"",T494-$A494)</f>
        <v/>
      </c>
    </row>
    <row r="495">
      <c r="A495" s="3" t="n"/>
      <c r="J495">
        <f>IF(OR(E495="",I495=""),"",IF(F495&lt;&gt;"",ABS(E495-F495)*Settings!$B$2*I495,IF($C495="Long",E495*Settings!$B$2*I495,IF(W495&lt;&gt;"",(W495-E495)*Settings!$B$2*I495,""))))</f>
        <v/>
      </c>
      <c r="K495">
        <f>IF(OR(E495="",H495="",I495=""),"",(H495-E495)*IF($C495="Short",-1,1)*Settings!$B$2*I495-N495)</f>
        <v/>
      </c>
      <c r="L495" s="4">
        <f>IF(OR(J495="",K495=""),"",IFERROR(K495/ABS(J495),""))</f>
        <v/>
      </c>
      <c r="M495">
        <f>IF(K495="","",IF(K495&gt;0,"Win",IF(K495&lt;0,"Loss","Breakeven")))</f>
        <v/>
      </c>
      <c r="T495" s="3" t="n"/>
      <c r="U495">
        <f>IF(OR($A495="",T495=""),"",T495-$A495)</f>
        <v/>
      </c>
    </row>
    <row r="496">
      <c r="A496" s="3" t="n"/>
      <c r="J496">
        <f>IF(OR(E496="",I496=""),"",IF(F496&lt;&gt;"",ABS(E496-F496)*Settings!$B$2*I496,IF($C496="Long",E496*Settings!$B$2*I496,IF(W496&lt;&gt;"",(W496-E496)*Settings!$B$2*I496,""))))</f>
        <v/>
      </c>
      <c r="K496">
        <f>IF(OR(E496="",H496="",I496=""),"",(H496-E496)*IF($C496="Short",-1,1)*Settings!$B$2*I496-N496)</f>
        <v/>
      </c>
      <c r="L496" s="4">
        <f>IF(OR(J496="",K496=""),"",IFERROR(K496/ABS(J496),""))</f>
        <v/>
      </c>
      <c r="M496">
        <f>IF(K496="","",IF(K496&gt;0,"Win",IF(K496&lt;0,"Loss","Breakeven")))</f>
        <v/>
      </c>
      <c r="T496" s="3" t="n"/>
      <c r="U496">
        <f>IF(OR($A496="",T496=""),"",T496-$A496)</f>
        <v/>
      </c>
    </row>
    <row r="497">
      <c r="A497" s="3" t="n"/>
      <c r="J497">
        <f>IF(OR(E497="",I497=""),"",IF(F497&lt;&gt;"",ABS(E497-F497)*Settings!$B$2*I497,IF($C497="Long",E497*Settings!$B$2*I497,IF(W497&lt;&gt;"",(W497-E497)*Settings!$B$2*I497,""))))</f>
        <v/>
      </c>
      <c r="K497">
        <f>IF(OR(E497="",H497="",I497=""),"",(H497-E497)*IF($C497="Short",-1,1)*Settings!$B$2*I497-N497)</f>
        <v/>
      </c>
      <c r="L497" s="4">
        <f>IF(OR(J497="",K497=""),"",IFERROR(K497/ABS(J497),""))</f>
        <v/>
      </c>
      <c r="M497">
        <f>IF(K497="","",IF(K497&gt;0,"Win",IF(K497&lt;0,"Loss","Breakeven")))</f>
        <v/>
      </c>
      <c r="T497" s="3" t="n"/>
      <c r="U497">
        <f>IF(OR($A497="",T497=""),"",T497-$A497)</f>
        <v/>
      </c>
    </row>
    <row r="498">
      <c r="A498" s="3" t="n"/>
      <c r="J498">
        <f>IF(OR(E498="",I498=""),"",IF(F498&lt;&gt;"",ABS(E498-F498)*Settings!$B$2*I498,IF($C498="Long",E498*Settings!$B$2*I498,IF(W498&lt;&gt;"",(W498-E498)*Settings!$B$2*I498,""))))</f>
        <v/>
      </c>
      <c r="K498">
        <f>IF(OR(E498="",H498="",I498=""),"",(H498-E498)*IF($C498="Short",-1,1)*Settings!$B$2*I498-N498)</f>
        <v/>
      </c>
      <c r="L498" s="4">
        <f>IF(OR(J498="",K498=""),"",IFERROR(K498/ABS(J498),""))</f>
        <v/>
      </c>
      <c r="M498">
        <f>IF(K498="","",IF(K498&gt;0,"Win",IF(K498&lt;0,"Loss","Breakeven")))</f>
        <v/>
      </c>
      <c r="T498" s="3" t="n"/>
      <c r="U498">
        <f>IF(OR($A498="",T498=""),"",T498-$A498)</f>
        <v/>
      </c>
    </row>
    <row r="499">
      <c r="A499" s="3" t="n"/>
      <c r="J499">
        <f>IF(OR(E499="",I499=""),"",IF(F499&lt;&gt;"",ABS(E499-F499)*Settings!$B$2*I499,IF($C499="Long",E499*Settings!$B$2*I499,IF(W499&lt;&gt;"",(W499-E499)*Settings!$B$2*I499,""))))</f>
        <v/>
      </c>
      <c r="K499">
        <f>IF(OR(E499="",H499="",I499=""),"",(H499-E499)*IF($C499="Short",-1,1)*Settings!$B$2*I499-N499)</f>
        <v/>
      </c>
      <c r="L499" s="4">
        <f>IF(OR(J499="",K499=""),"",IFERROR(K499/ABS(J499),""))</f>
        <v/>
      </c>
      <c r="M499">
        <f>IF(K499="","",IF(K499&gt;0,"Win",IF(K499&lt;0,"Loss","Breakeven")))</f>
        <v/>
      </c>
      <c r="T499" s="3" t="n"/>
      <c r="U499">
        <f>IF(OR($A499="",T499=""),"",T499-$A499)</f>
        <v/>
      </c>
    </row>
    <row r="500">
      <c r="A500" s="3" t="n"/>
      <c r="J500">
        <f>IF(OR(E500="",I500=""),"",IF(F500&lt;&gt;"",ABS(E500-F500)*Settings!$B$2*I500,IF($C500="Long",E500*Settings!$B$2*I500,IF(W500&lt;&gt;"",(W500-E500)*Settings!$B$2*I500,""))))</f>
        <v/>
      </c>
      <c r="K500">
        <f>IF(OR(E500="",H500="",I500=""),"",(H500-E500)*IF($C500="Short",-1,1)*Settings!$B$2*I500-N500)</f>
        <v/>
      </c>
      <c r="L500" s="4">
        <f>IF(OR(J500="",K500=""),"",IFERROR(K500/ABS(J500),""))</f>
        <v/>
      </c>
      <c r="M500">
        <f>IF(K500="","",IF(K500&gt;0,"Win",IF(K500&lt;0,"Loss","Breakeven")))</f>
        <v/>
      </c>
      <c r="T500" s="3" t="n"/>
      <c r="U500">
        <f>IF(OR($A500="",T500=""),"",T500-$A500)</f>
        <v/>
      </c>
    </row>
    <row r="501">
      <c r="A501" s="3" t="n"/>
      <c r="J501">
        <f>IF(OR(E501="",I501=""),"",IF(F501&lt;&gt;"",ABS(E501-F501)*Settings!$B$2*I501,IF($C501="Long",E501*Settings!$B$2*I501,IF(W501&lt;&gt;"",(W501-E501)*Settings!$B$2*I501,""))))</f>
        <v/>
      </c>
      <c r="K501">
        <f>IF(OR(E501="",H501="",I501=""),"",(H501-E501)*IF($C501="Short",-1,1)*Settings!$B$2*I501-N501)</f>
        <v/>
      </c>
      <c r="L501" s="4">
        <f>IF(OR(J501="",K501=""),"",IFERROR(K501/ABS(J501),""))</f>
        <v/>
      </c>
      <c r="M501">
        <f>IF(K501="","",IF(K501&gt;0,"Win",IF(K501&lt;0,"Loss","Breakeven")))</f>
        <v/>
      </c>
      <c r="T501" s="3" t="n"/>
      <c r="U501">
        <f>IF(OR($A501="",T501=""),"",T501-$A501)</f>
        <v/>
      </c>
    </row>
  </sheetData>
  <dataValidations count="4">
    <dataValidation sqref="C2:C501" showDropDown="0" showInputMessage="0" showErrorMessage="0" allowBlank="1" type="list">
      <formula1>"Long,Short"</formula1>
    </dataValidation>
    <dataValidation sqref="O2:O501" showDropDown="0" showInputMessage="0" showErrorMessage="0" allowBlank="1" type="list">
      <formula1>"Y,N"</formula1>
    </dataValidation>
    <dataValidation sqref="P2:P501" showDropDown="0" showInputMessage="0" showErrorMessage="0" allowBlank="1" type="list">
      <formula1>"Moved stop,Early exit,Oversized,Revenge trade,No setup,Chased entry,Ignored news"</formula1>
    </dataValidation>
    <dataValidation sqref="S2:S501" showDropDown="0" showInputMessage="0" showErrorMessage="0" allowBlank="1" type="list">
      <formula1>"Long call,Long put,Debit spread,Credit spread,Iron condor,Covered call,Cash-secured put,Other"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80" customWidth="1" min="3" max="3"/>
  </cols>
  <sheetData>
    <row r="1">
      <c r="A1" s="5" t="inlineStr">
        <is>
          <t>Summary - computed from the Trades sheet</t>
        </is>
      </c>
    </row>
    <row r="2">
      <c r="A2" t="inlineStr">
        <is>
          <t>Every value below is a formula. Edit the Trades sheet, not this one.</t>
        </is>
      </c>
    </row>
    <row r="4">
      <c r="A4" s="6" t="inlineStr">
        <is>
          <t>Results</t>
        </is>
      </c>
      <c r="B4" s="6" t="inlineStr">
        <is>
          <t>Value</t>
        </is>
      </c>
      <c r="C4" s="6" t="inlineStr">
        <is>
          <t>How it's calculated</t>
        </is>
      </c>
    </row>
    <row r="5">
      <c r="A5" t="inlineStr">
        <is>
          <t>Total trades</t>
        </is>
      </c>
      <c r="B5">
        <f>COUNT(Trades!K:K)</f>
        <v/>
      </c>
      <c r="C5" t="inlineStr">
        <is>
          <t>Rows with a number in Result.</t>
        </is>
      </c>
    </row>
    <row r="6">
      <c r="A6" t="inlineStr">
        <is>
          <t>Wins</t>
        </is>
      </c>
      <c r="B6">
        <f>COUNTIF(Trades!K:K,"&gt;0")</f>
        <v/>
      </c>
      <c r="C6" t="inlineStr">
        <is>
          <t>Result above 0.</t>
        </is>
      </c>
    </row>
    <row r="7">
      <c r="A7" t="inlineStr">
        <is>
          <t>Losses</t>
        </is>
      </c>
      <c r="B7">
        <f>COUNTIF(Trades!K:K,"&lt;0")</f>
        <v/>
      </c>
      <c r="C7" t="inlineStr">
        <is>
          <t>Result below 0.</t>
        </is>
      </c>
    </row>
    <row r="8">
      <c r="A8" t="inlineStr">
        <is>
          <t>Breakeven</t>
        </is>
      </c>
      <c r="B8">
        <f>B5-B6-B7</f>
        <v/>
      </c>
      <c r="C8" t="inlineStr">
        <is>
          <t>Result exactly 0.</t>
        </is>
      </c>
    </row>
    <row r="9">
      <c r="A9" t="inlineStr">
        <is>
          <t>Win rate</t>
        </is>
      </c>
      <c r="B9" s="7">
        <f>IF(B5=0,"n/a",B6/B5)</f>
        <v/>
      </c>
      <c r="C9" t="inlineStr">
        <is>
          <t>Wins / total trades.</t>
        </is>
      </c>
    </row>
    <row r="10">
      <c r="A10" t="inlineStr">
        <is>
          <t>Loss rate</t>
        </is>
      </c>
      <c r="B10" s="7">
        <f>IF(B5=0,"n/a",B7/B5)</f>
        <v/>
      </c>
      <c r="C10" t="inlineStr">
        <is>
          <t>Losses / total trades.</t>
        </is>
      </c>
    </row>
    <row r="11">
      <c r="A11" t="inlineStr">
        <is>
          <t>Average win (R)</t>
        </is>
      </c>
      <c r="B11">
        <f>IFERROR(AVERAGEIF(Trades!L:L,"&gt;0"),"n/a")</f>
        <v/>
      </c>
      <c r="C11" t="inlineStr">
        <is>
          <t>Mean R multiple of winning trades.</t>
        </is>
      </c>
    </row>
    <row r="12">
      <c r="A12" t="inlineStr">
        <is>
          <t>Average loss (R)</t>
        </is>
      </c>
      <c r="B12">
        <f>IFERROR(AVERAGEIF(Trades!L:L,"&lt;0"),"n/a")</f>
        <v/>
      </c>
      <c r="C12" t="inlineStr">
        <is>
          <t>Mean R multiple of losing trades (shown negative).</t>
        </is>
      </c>
    </row>
    <row r="13">
      <c r="A13" t="inlineStr">
        <is>
          <t>Expectancy per trade (R)</t>
        </is>
      </c>
      <c r="B13">
        <f>IF(B5=0,"n/a",B9*N(B11)-B10*ABS(N(B12)))</f>
        <v/>
      </c>
      <c r="C13" t="inlineStr">
        <is>
          <t>Win rate x average win R - loss rate x |average loss R|.</t>
        </is>
      </c>
    </row>
    <row r="14">
      <c r="A14" t="inlineStr">
        <is>
          <t>Total R</t>
        </is>
      </c>
      <c r="B14">
        <f>SUM(Trades!L:L)</f>
        <v/>
      </c>
      <c r="C14" t="inlineStr">
        <is>
          <t>Sum of all R multiples.</t>
        </is>
      </c>
    </row>
    <row r="15">
      <c r="A15" t="inlineStr">
        <is>
          <t>Total result</t>
        </is>
      </c>
      <c r="B15">
        <f>SUM(Trades!K:K)</f>
        <v/>
      </c>
      <c r="C15" t="inlineStr">
        <is>
          <t>Sum of Result, in account currency (net of fees).</t>
        </is>
      </c>
    </row>
    <row r="16">
      <c r="A16" t="inlineStr">
        <is>
          <t>Profit factor</t>
        </is>
      </c>
      <c r="B16">
        <f>IFERROR(SUMIF(Trades!K:K,"&gt;0")/ABS(SUMIF(Trades!K:K,"&lt;0")),"n/a")</f>
        <v/>
      </c>
      <c r="C16" t="inlineStr">
        <is>
          <t>Gross wins / |gross losses|.</t>
        </is>
      </c>
    </row>
    <row r="17">
      <c r="A17" t="inlineStr">
        <is>
          <t>Largest loss</t>
        </is>
      </c>
      <c r="B17">
        <f>IF(B7=0,"none",MIN(Trades!K:K))</f>
        <v/>
      </c>
      <c r="C17" t="inlineStr">
        <is>
          <t>Most negative Result.</t>
        </is>
      </c>
    </row>
    <row r="18">
      <c r="A18" t="inlineStr">
        <is>
          <t>Largest loss (R)</t>
        </is>
      </c>
      <c r="B18">
        <f>IF(COUNTIF(Trades!L:L,"&lt;0")=0,"none",MIN(Trades!L:L))</f>
        <v/>
      </c>
      <c r="C18" t="inlineStr">
        <is>
          <t>Most negative R multiple. Below -1R means the loss exceeded the planned risk.</t>
        </is>
      </c>
    </row>
    <row r="19">
      <c r="A19" t="inlineStr">
        <is>
          <t>Total fees</t>
        </is>
      </c>
      <c r="B19">
        <f>SUM(Trades!N:N)</f>
        <v/>
      </c>
      <c r="C19" t="inlineStr">
        <is>
          <t>Sum of the Fees column. Already inside Result.</t>
        </is>
      </c>
    </row>
    <row r="21">
      <c r="A21" s="6" t="inlineStr">
        <is>
          <t>Plan discipline</t>
        </is>
      </c>
      <c r="B21" s="6" t="inlineStr">
        <is>
          <t>Value</t>
        </is>
      </c>
      <c r="C21" s="6" t="inlineStr">
        <is>
          <t>How it's calculated</t>
        </is>
      </c>
    </row>
    <row r="22">
      <c r="A22" t="inlineStr">
        <is>
          <t>Trades marked Y (followed plan)</t>
        </is>
      </c>
      <c r="B22">
        <f>COUNTIF(Trades!O:O,"Y")</f>
        <v/>
      </c>
      <c r="C22" t="inlineStr">
        <is>
          <t>Followed plan? = Y.</t>
        </is>
      </c>
    </row>
    <row r="23">
      <c r="A23" t="inlineStr">
        <is>
          <t>Trades marked N (plan broken)</t>
        </is>
      </c>
      <c r="B23">
        <f>COUNTIF(Trades!O:O,"N")</f>
        <v/>
      </c>
      <c r="C23" t="inlineStr">
        <is>
          <t>Followed plan? = N.</t>
        </is>
      </c>
    </row>
    <row r="24">
      <c r="A24" t="inlineStr">
        <is>
          <t>Followed plan (% of marked trades)</t>
        </is>
      </c>
      <c r="B24" s="7">
        <f>IF(B22+B23=0,"n/a",B22/(B22+B23))</f>
        <v/>
      </c>
      <c r="C24" t="inlineStr">
        <is>
          <t>Y / (Y + N). Blank flags are left out.</t>
        </is>
      </c>
    </row>
    <row r="25">
      <c r="A25" t="inlineStr">
        <is>
          <t>Expectancy when plan followed (R)</t>
        </is>
      </c>
      <c r="B25">
        <f>IFERROR(AVERAGEIF(Trades!O:O,"Y",Trades!L:L),"n/a")</f>
        <v/>
      </c>
      <c r="C25" t="inlineStr">
        <is>
          <t>Average R of Y trades.</t>
        </is>
      </c>
    </row>
    <row r="26">
      <c r="A26" t="inlineStr">
        <is>
          <t>Expectancy when plan broken (R)</t>
        </is>
      </c>
      <c r="B26">
        <f>IFERROR(AVERAGEIF(Trades!O:O,"N",Trades!L:L),"n/a")</f>
        <v/>
      </c>
      <c r="C26" t="inlineStr">
        <is>
          <t>Average R of N trades.</t>
        </is>
      </c>
    </row>
    <row r="27">
      <c r="A27" t="inlineStr">
        <is>
          <t>Total R when plan broken</t>
        </is>
      </c>
      <c r="B27">
        <f>SUMIF(Trades!O:O,"N",Trades!L:L)</f>
        <v/>
      </c>
      <c r="C27" t="inlineStr">
        <is>
          <t>The running cost (or gain) of rule breaks, in R.</t>
        </is>
      </c>
    </row>
    <row r="29">
      <c r="A29" s="6" t="inlineStr">
        <is>
          <t>Data checks</t>
        </is>
      </c>
      <c r="B29" s="6" t="inlineStr">
        <is>
          <t>Value</t>
        </is>
      </c>
      <c r="C29" s="6" t="inlineStr">
        <is>
          <t>How it's calculated</t>
        </is>
      </c>
    </row>
    <row r="30">
      <c r="A30" t="inlineStr">
        <is>
          <t>Average R per trade (cross-check)</t>
        </is>
      </c>
      <c r="B30">
        <f>IFERROR(AVERAGE(Trades!L:L),"n/a")</f>
        <v/>
      </c>
      <c r="C30" t="inlineStr">
        <is>
          <t>Should equal the expectancy above. If not, some trades are missing an R multiple.</t>
        </is>
      </c>
    </row>
    <row r="31">
      <c r="A31" t="inlineStr">
        <is>
          <t>Trades with a Result but no R multiple</t>
        </is>
      </c>
      <c r="B31">
        <f>B5-COUNT(Trades!L:L)</f>
        <v/>
      </c>
      <c r="C31" t="inlineStr">
        <is>
          <t>Should be 0. Enter a Risk for those rows, or the R figures above leave them out.</t>
        </is>
      </c>
    </row>
    <row r="33">
      <c r="A33" s="6" t="inlineStr">
        <is>
          <t>This edition</t>
        </is>
      </c>
      <c r="B33" s="6" t="inlineStr">
        <is>
          <t>Value</t>
        </is>
      </c>
      <c r="C33" s="6" t="inlineStr">
        <is>
          <t>How it's calculated</t>
        </is>
      </c>
    </row>
    <row r="34">
      <c r="A34" t="inlineStr">
        <is>
          <t>Average DTE at entry</t>
        </is>
      </c>
      <c r="B34">
        <f>IFERROR(AVERAGE(Trades!U:U),"n/a")</f>
        <v/>
      </c>
      <c r="C34" t="inlineStr">
        <is>
          <t>Mean of DTE at entry, in calendar days.</t>
        </is>
      </c>
    </row>
    <row r="35">
      <c r="A35" t="inlineStr">
        <is>
          <t>Average R, long (debit) positions</t>
        </is>
      </c>
      <c r="B35">
        <f>IFERROR(AVERAGEIF(Trades!C:C,"Long",Trades!L:L),"n/a")</f>
        <v/>
      </c>
      <c r="C35" t="inlineStr">
        <is>
          <t>Position = Long.</t>
        </is>
      </c>
    </row>
    <row r="36">
      <c r="A36" t="inlineStr">
        <is>
          <t>Average R, short (credit) positions</t>
        </is>
      </c>
      <c r="B36">
        <f>IFERROR(AVERAGEIF(Trades!C:C,"Short",Trades!L:L),"n/a")</f>
        <v/>
      </c>
      <c r="C36" t="inlineStr">
        <is>
          <t>Position = Short.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3" max="3"/>
  </cols>
  <sheetData>
    <row r="1">
      <c r="A1" s="6" t="inlineStr">
        <is>
          <t>Setting</t>
        </is>
      </c>
      <c r="B1" s="6" t="inlineStr">
        <is>
          <t>Value</t>
        </is>
      </c>
      <c r="C1" s="6" t="inlineStr">
        <is>
          <t>Note</t>
        </is>
      </c>
    </row>
    <row r="2">
      <c r="A2" t="inlineStr">
        <is>
          <t>Contract multiplier</t>
        </is>
      </c>
      <c r="B2" t="n">
        <v>100</v>
      </c>
      <c r="C2" t="inlineStr">
        <is>
          <t>Shares per contract for standard US equity and ETF options. Check your broker's contract details for others.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Options trading journal v1 (ProEA, proea.app)</t>
        </is>
      </c>
    </row>
    <row r="2">
      <c r="A2" s="9" t="inlineStr">
        <is>
          <t>One row per closed position, a single option or a whole spread. Premiums are per share, as your platform quotes them; the multiplier (100 for standard US equity options) is one cell on the Settings sheet.</t>
        </is>
      </c>
    </row>
    <row r="3">
      <c r="A3" s="9" t="inlineStr">
        <is>
          <t>Position: Long when you paid a debit to open, Short when you received a credit. For a spread, type the net premium.</t>
        </is>
      </c>
    </row>
    <row r="4">
      <c r="A4" s="9" t="inlineStr">
        <is>
          <t>Risk, in this order: |entry - stop premium| x multiplier x contracts when you set a stop premium; otherwise the most you can lose: the debit paid for a long position, (spread width - credit) for a credit spread. A short option with no spread width has no defined maximum: type the risk you planned.</t>
        </is>
      </c>
    </row>
    <row r="5">
      <c r="A5" s="9" t="inlineStr">
        <is>
          <t>Result = (exit premium - entry premium) x multiplier x contracts, sign flipped for a credit, minus fees. An option that expired worthless has an exit premium of 0.</t>
        </is>
      </c>
    </row>
    <row r="6">
      <c r="A6" s="9" t="inlineStr">
        <is>
          <t>DTE at entry = expiry - entry date, in calendar days.</t>
        </is>
      </c>
    </row>
    <row r="7">
      <c r="A7" s="9" t="inlineStr">
        <is>
          <t>Not financial advice. This sheet is arithmetic on what you type; check your broker's statement for assignment and exercise.</t>
        </is>
      </c>
    </row>
    <row r="9">
      <c r="A9" t="inlineStr">
        <is>
          <t>https://proea.app/en/blog/options-trading-journal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2026-10-29T08:36:33Z</dcterms:created>
  <dcterms:modified xmlns:dcterms="http://purl.org/dc/terms/" xmlns:xsi="http://www.w3.org/2001/XMLSchema-instance" xsi:type="dcterms:W3CDTF">2026-10-29T08:36:33Z</dcterms:modified>
</cp:coreProperties>
</file>