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ccounts" sheetId="2" state="visible" r:id="rId2"/>
    <sheet xmlns:r="http://schemas.openxmlformats.org/officeDocument/2006/relationships" name="Daily log" sheetId="3" state="visible" r:id="rId3"/>
    <sheet xmlns:r="http://schemas.openxmlformats.org/officeDocument/2006/relationships" name="Summary" sheetId="4" state="visible" r:id="rId4"/>
    <sheet xmlns:r="http://schemas.openxmlformats.org/officeDocument/2006/relationships" name="Max drawdow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yyyy-mm-dd"/>
  </numFmts>
  <fonts count="5">
    <font>
      <name val="Calibri"/>
      <family val="2"/>
      <color theme="1"/>
      <sz val="11"/>
      <scheme val="minor"/>
    </font>
    <font>
      <b val="1"/>
      <sz val="13"/>
    </font>
    <font>
      <sz val="11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4" fillId="3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1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Prop firm challenge tracker v1 (ProEA, proea.app)</t>
        </is>
      </c>
    </row>
    <row r="2">
      <c r="A2" s="2" t="inlineStr"/>
    </row>
    <row r="3">
      <c r="A3" s="2" t="inlineStr">
        <is>
          <t>1. Accounts: one row per account or attempt. Type its rules from your firm's current rulebook: account size, max drawdown in dollars, drawdown type, lock level, daily loss limit, profit target, fee.</t>
        </is>
      </c>
    </row>
    <row r="4">
      <c r="A4" s="2" t="inlineStr">
        <is>
          <t>2. Daily log: one row per account per trading day, in date order. Type the start and close balance; add the day's highest and lowest equity if you want the intraday checks.</t>
        </is>
      </c>
    </row>
    <row r="5">
      <c r="A5" s="2" t="inlineStr">
        <is>
          <t>3. Everything in grey-headed columns is a formula. Yellow columns are yours to type.</t>
        </is>
      </c>
    </row>
    <row r="6">
      <c r="A6" s="2" t="inlineStr"/>
    </row>
    <row r="7">
      <c r="A7" s="3" t="inlineStr">
        <is>
          <t>Drawdown types, as this sheet computes them:</t>
        </is>
      </c>
    </row>
    <row r="8">
      <c r="A8" s="2" t="inlineStr">
        <is>
          <t>Static: the floor is account size minus max drawdown, and never moves.</t>
        </is>
      </c>
    </row>
    <row r="9">
      <c r="A9" s="2" t="inlineStr">
        <is>
          <t>EOD trailing: the floor follows the highest closing balance; during a day it stays where yesterday's close left it.</t>
        </is>
      </c>
    </row>
    <row r="10">
      <c r="A10" s="2" t="inlineStr">
        <is>
          <t>Intraday trailing: the floor follows the highest equity seen, including today's high. The sheet assumes the high came before the low, the cautious reading when you only know the two numbers.</t>
        </is>
      </c>
    </row>
    <row r="11">
      <c r="A11" s="2" t="inlineStr">
        <is>
          <t>Floor stops at (lock): a trailing floor never rises above this level. Leave it empty if your rules have no lock.</t>
        </is>
      </c>
    </row>
    <row r="12">
      <c r="A12" s="2" t="inlineStr">
        <is>
          <t>Daily loss floor: the day's starting balance minus the daily loss limit. Some firms measure the day from equity, or from the higher of balance and equity; adjust if yours does.</t>
        </is>
      </c>
    </row>
    <row r="13">
      <c r="A13" s="2" t="inlineStr">
        <is>
          <t>Check: LIMIT HIT when the day's low or close is at or below a floor. A tie counts as a breach here; check how your firm treats it.</t>
        </is>
      </c>
    </row>
    <row r="14">
      <c r="A14" s="2" t="inlineStr"/>
    </row>
    <row r="15">
      <c r="A15" s="2" t="inlineStr">
        <is>
          <t>How to calculate max drawdown in Excel (sheet 'Max drawdown'): a running peak column =MAX(previous peak, this value), a drawdown column =value/peak-1, and max drawdown =MIN(drawdown column).</t>
        </is>
      </c>
    </row>
    <row r="16">
      <c r="A16" s="2" t="inlineStr"/>
    </row>
    <row r="17">
      <c r="A17" s="2" t="inlineStr">
        <is>
          <t>This sheet is arithmetic on the numbers you type. It does not read your account, and your firm's rules and dashboard are the source of truth.</t>
        </is>
      </c>
    </row>
    <row r="18">
      <c r="A18" s="2" t="inlineStr">
        <is>
          <t>Not financial advice. Prop firm names are trademarks of their owners; the examples here are made-up rule sets.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5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</cols>
  <sheetData>
    <row r="1">
      <c r="A1" s="4" t="inlineStr">
        <is>
          <t>Account ID</t>
        </is>
      </c>
      <c r="B1" s="4" t="inlineStr">
        <is>
          <t>Firm</t>
        </is>
      </c>
      <c r="C1" s="4" t="inlineStr">
        <is>
          <t>Plan</t>
        </is>
      </c>
      <c r="D1" s="4" t="inlineStr">
        <is>
          <t>Account size</t>
        </is>
      </c>
      <c r="E1" s="4" t="inlineStr">
        <is>
          <t>Max drawdown ($)</t>
        </is>
      </c>
      <c r="F1" s="4" t="inlineStr">
        <is>
          <t>Drawdown type</t>
        </is>
      </c>
      <c r="G1" s="4" t="inlineStr">
        <is>
          <t>Floor stops at (lock)</t>
        </is>
      </c>
      <c r="H1" s="4" t="inlineStr">
        <is>
          <t>Daily loss limit ($)</t>
        </is>
      </c>
      <c r="I1" s="4" t="inlineStr">
        <is>
          <t>Profit target ($)</t>
        </is>
      </c>
      <c r="J1" s="4" t="inlineStr">
        <is>
          <t>Fee paid ($)</t>
        </is>
      </c>
      <c r="K1" s="4" t="inlineStr">
        <is>
          <t>Status</t>
        </is>
      </c>
      <c r="L1" s="4" t="inlineStr">
        <is>
          <t>Payouts received ($)</t>
        </is>
      </c>
      <c r="M1" s="5" t="inlineStr">
        <is>
          <t>Net ($)</t>
        </is>
      </c>
      <c r="N1" s="5" t="inlineStr">
        <is>
          <t>Latest close</t>
        </is>
      </c>
      <c r="O1" s="5" t="inlineStr">
        <is>
          <t>Target progress</t>
        </is>
      </c>
    </row>
    <row r="2">
      <c r="A2" t="inlineStr">
        <is>
          <t>A1</t>
        </is>
      </c>
      <c r="B2" t="inlineStr">
        <is>
          <t>Example futures firm</t>
        </is>
      </c>
      <c r="C2" t="inlineStr">
        <is>
          <t>50K evaluation</t>
        </is>
      </c>
      <c r="D2" t="n">
        <v>50000</v>
      </c>
      <c r="E2" t="n">
        <v>2000</v>
      </c>
      <c r="F2" t="inlineStr">
        <is>
          <t>EOD trailing</t>
        </is>
      </c>
      <c r="G2" t="n">
        <v>50100</v>
      </c>
      <c r="H2" t="n">
        <v>1000</v>
      </c>
      <c r="I2" t="n">
        <v>3000</v>
      </c>
      <c r="J2" t="n">
        <v>150</v>
      </c>
      <c r="K2" t="inlineStr">
        <is>
          <t>Active</t>
        </is>
      </c>
      <c r="L2" t="n">
        <v>0</v>
      </c>
      <c r="M2">
        <f>IF($A2="","",$L2-$J2)</f>
        <v/>
      </c>
      <c r="N2">
        <f>IF(OR($A2="",COUNTIF('Daily log'!$A$2:$A$301,$A2)=0),"",SUMIFS('Daily log'!$D$2:$D$301,'Daily log'!$A$2:$A$301,$A2,'Daily log'!$B$2:$B$301,_xlfn.MAXIFS('Daily log'!$B$2:$B$301,'Daily log'!$A$2:$A$301,$A2)))</f>
        <v/>
      </c>
      <c r="O2" s="6">
        <f>IF(OR($N2="",$I2=""),"",($N2-$D2)/$I2)</f>
        <v/>
      </c>
    </row>
    <row r="3">
      <c r="A3" t="inlineStr">
        <is>
          <t>A2</t>
        </is>
      </c>
      <c r="B3" t="inlineStr">
        <is>
          <t>Example forex firm</t>
        </is>
      </c>
      <c r="C3" t="inlineStr">
        <is>
          <t>100K phase 1</t>
        </is>
      </c>
      <c r="D3" t="n">
        <v>100000</v>
      </c>
      <c r="E3" t="n">
        <v>10000</v>
      </c>
      <c r="F3" t="inlineStr">
        <is>
          <t>Static</t>
        </is>
      </c>
      <c r="H3" t="n">
        <v>5000</v>
      </c>
      <c r="I3" t="n">
        <v>10000</v>
      </c>
      <c r="J3" t="n">
        <v>540</v>
      </c>
      <c r="K3" t="inlineStr">
        <is>
          <t>Active</t>
        </is>
      </c>
      <c r="L3" t="n">
        <v>0</v>
      </c>
      <c r="M3">
        <f>IF($A3="","",$L3-$J3)</f>
        <v/>
      </c>
      <c r="N3">
        <f>IF(OR($A3="",COUNTIF('Daily log'!$A$2:$A$301,$A3)=0),"",SUMIFS('Daily log'!$D$2:$D$301,'Daily log'!$A$2:$A$301,$A3,'Daily log'!$B$2:$B$301,_xlfn.MAXIFS('Daily log'!$B$2:$B$301,'Daily log'!$A$2:$A$301,$A3)))</f>
        <v/>
      </c>
      <c r="O3" s="6">
        <f>IF(OR($N3="",$I3=""),"",($N3-$D3)/$I3)</f>
        <v/>
      </c>
    </row>
    <row r="4">
      <c r="A4" t="inlineStr">
        <is>
          <t>A3</t>
        </is>
      </c>
      <c r="B4" t="inlineStr">
        <is>
          <t>Example futures firm</t>
        </is>
      </c>
      <c r="C4" t="inlineStr">
        <is>
          <t>50K evaluation</t>
        </is>
      </c>
      <c r="D4" t="n">
        <v>50000</v>
      </c>
      <c r="E4" t="n">
        <v>2000</v>
      </c>
      <c r="F4" t="inlineStr">
        <is>
          <t>Intraday trailing</t>
        </is>
      </c>
      <c r="G4" t="n">
        <v>50100</v>
      </c>
      <c r="I4" t="n">
        <v>3000</v>
      </c>
      <c r="J4" t="n">
        <v>150</v>
      </c>
      <c r="K4" t="inlineStr">
        <is>
          <t>Failed</t>
        </is>
      </c>
      <c r="L4" t="n">
        <v>0</v>
      </c>
      <c r="M4">
        <f>IF($A4="","",$L4-$J4)</f>
        <v/>
      </c>
      <c r="N4">
        <f>IF(OR($A4="",COUNTIF('Daily log'!$A$2:$A$301,$A4)=0),"",SUMIFS('Daily log'!$D$2:$D$301,'Daily log'!$A$2:$A$301,$A4,'Daily log'!$B$2:$B$301,_xlfn.MAXIFS('Daily log'!$B$2:$B$301,'Daily log'!$A$2:$A$301,$A4)))</f>
        <v/>
      </c>
      <c r="O4" s="6">
        <f>IF(OR($N4="",$I4=""),"",($N4-$D4)/$I4)</f>
        <v/>
      </c>
    </row>
    <row r="5">
      <c r="M5">
        <f>IF($A5="","",$L5-$J5)</f>
        <v/>
      </c>
      <c r="N5">
        <f>IF(OR($A5="",COUNTIF('Daily log'!$A$2:$A$301,$A5)=0),"",SUMIFS('Daily log'!$D$2:$D$301,'Daily log'!$A$2:$A$301,$A5,'Daily log'!$B$2:$B$301,_xlfn.MAXIFS('Daily log'!$B$2:$B$301,'Daily log'!$A$2:$A$301,$A5)))</f>
        <v/>
      </c>
      <c r="O5" s="6">
        <f>IF(OR($N5="",$I5=""),"",($N5-$D5)/$I5)</f>
        <v/>
      </c>
    </row>
    <row r="6">
      <c r="M6">
        <f>IF($A6="","",$L6-$J6)</f>
        <v/>
      </c>
      <c r="N6">
        <f>IF(OR($A6="",COUNTIF('Daily log'!$A$2:$A$301,$A6)=0),"",SUMIFS('Daily log'!$D$2:$D$301,'Daily log'!$A$2:$A$301,$A6,'Daily log'!$B$2:$B$301,_xlfn.MAXIFS('Daily log'!$B$2:$B$301,'Daily log'!$A$2:$A$301,$A6)))</f>
        <v/>
      </c>
      <c r="O6" s="6">
        <f>IF(OR($N6="",$I6=""),"",($N6-$D6)/$I6)</f>
        <v/>
      </c>
    </row>
    <row r="7">
      <c r="M7">
        <f>IF($A7="","",$L7-$J7)</f>
        <v/>
      </c>
      <c r="N7">
        <f>IF(OR($A7="",COUNTIF('Daily log'!$A$2:$A$301,$A7)=0),"",SUMIFS('Daily log'!$D$2:$D$301,'Daily log'!$A$2:$A$301,$A7,'Daily log'!$B$2:$B$301,_xlfn.MAXIFS('Daily log'!$B$2:$B$301,'Daily log'!$A$2:$A$301,$A7)))</f>
        <v/>
      </c>
      <c r="O7" s="6">
        <f>IF(OR($N7="",$I7=""),"",($N7-$D7)/$I7)</f>
        <v/>
      </c>
    </row>
    <row r="8">
      <c r="M8">
        <f>IF($A8="","",$L8-$J8)</f>
        <v/>
      </c>
      <c r="N8">
        <f>IF(OR($A8="",COUNTIF('Daily log'!$A$2:$A$301,$A8)=0),"",SUMIFS('Daily log'!$D$2:$D$301,'Daily log'!$A$2:$A$301,$A8,'Daily log'!$B$2:$B$301,_xlfn.MAXIFS('Daily log'!$B$2:$B$301,'Daily log'!$A$2:$A$301,$A8)))</f>
        <v/>
      </c>
      <c r="O8" s="6">
        <f>IF(OR($N8="",$I8=""),"",($N8-$D8)/$I8)</f>
        <v/>
      </c>
    </row>
    <row r="9">
      <c r="M9">
        <f>IF($A9="","",$L9-$J9)</f>
        <v/>
      </c>
      <c r="N9">
        <f>IF(OR($A9="",COUNTIF('Daily log'!$A$2:$A$301,$A9)=0),"",SUMIFS('Daily log'!$D$2:$D$301,'Daily log'!$A$2:$A$301,$A9,'Daily log'!$B$2:$B$301,_xlfn.MAXIFS('Daily log'!$B$2:$B$301,'Daily log'!$A$2:$A$301,$A9)))</f>
        <v/>
      </c>
      <c r="O9" s="6">
        <f>IF(OR($N9="",$I9=""),"",($N9-$D9)/$I9)</f>
        <v/>
      </c>
    </row>
    <row r="10">
      <c r="M10">
        <f>IF($A10="","",$L10-$J10)</f>
        <v/>
      </c>
      <c r="N10">
        <f>IF(OR($A10="",COUNTIF('Daily log'!$A$2:$A$301,$A10)=0),"",SUMIFS('Daily log'!$D$2:$D$301,'Daily log'!$A$2:$A$301,$A10,'Daily log'!$B$2:$B$301,_xlfn.MAXIFS('Daily log'!$B$2:$B$301,'Daily log'!$A$2:$A$301,$A10)))</f>
        <v/>
      </c>
      <c r="O10" s="6">
        <f>IF(OR($N10="",$I10=""),"",($N10-$D10)/$I10)</f>
        <v/>
      </c>
    </row>
    <row r="11">
      <c r="M11">
        <f>IF($A11="","",$L11-$J11)</f>
        <v/>
      </c>
      <c r="N11">
        <f>IF(OR($A11="",COUNTIF('Daily log'!$A$2:$A$301,$A11)=0),"",SUMIFS('Daily log'!$D$2:$D$301,'Daily log'!$A$2:$A$301,$A11,'Daily log'!$B$2:$B$301,_xlfn.MAXIFS('Daily log'!$B$2:$B$301,'Daily log'!$A$2:$A$301,$A11)))</f>
        <v/>
      </c>
      <c r="O11" s="6">
        <f>IF(OR($N11="",$I11=""),"",($N11-$D11)/$I11)</f>
        <v/>
      </c>
    </row>
    <row r="12">
      <c r="M12">
        <f>IF($A12="","",$L12-$J12)</f>
        <v/>
      </c>
      <c r="N12">
        <f>IF(OR($A12="",COUNTIF('Daily log'!$A$2:$A$301,$A12)=0),"",SUMIFS('Daily log'!$D$2:$D$301,'Daily log'!$A$2:$A$301,$A12,'Daily log'!$B$2:$B$301,_xlfn.MAXIFS('Daily log'!$B$2:$B$301,'Daily log'!$A$2:$A$301,$A12)))</f>
        <v/>
      </c>
      <c r="O12" s="6">
        <f>IF(OR($N12="",$I12=""),"",($N12-$D12)/$I12)</f>
        <v/>
      </c>
    </row>
    <row r="13">
      <c r="M13">
        <f>IF($A13="","",$L13-$J13)</f>
        <v/>
      </c>
      <c r="N13">
        <f>IF(OR($A13="",COUNTIF('Daily log'!$A$2:$A$301,$A13)=0),"",SUMIFS('Daily log'!$D$2:$D$301,'Daily log'!$A$2:$A$301,$A13,'Daily log'!$B$2:$B$301,_xlfn.MAXIFS('Daily log'!$B$2:$B$301,'Daily log'!$A$2:$A$301,$A13)))</f>
        <v/>
      </c>
      <c r="O13" s="6">
        <f>IF(OR($N13="",$I13=""),"",($N13-$D13)/$I13)</f>
        <v/>
      </c>
    </row>
    <row r="14">
      <c r="M14">
        <f>IF($A14="","",$L14-$J14)</f>
        <v/>
      </c>
      <c r="N14">
        <f>IF(OR($A14="",COUNTIF('Daily log'!$A$2:$A$301,$A14)=0),"",SUMIFS('Daily log'!$D$2:$D$301,'Daily log'!$A$2:$A$301,$A14,'Daily log'!$B$2:$B$301,_xlfn.MAXIFS('Daily log'!$B$2:$B$301,'Daily log'!$A$2:$A$301,$A14)))</f>
        <v/>
      </c>
      <c r="O14" s="6">
        <f>IF(OR($N14="",$I14=""),"",($N14-$D14)/$I14)</f>
        <v/>
      </c>
    </row>
    <row r="15">
      <c r="M15">
        <f>IF($A15="","",$L15-$J15)</f>
        <v/>
      </c>
      <c r="N15">
        <f>IF(OR($A15="",COUNTIF('Daily log'!$A$2:$A$301,$A15)=0),"",SUMIFS('Daily log'!$D$2:$D$301,'Daily log'!$A$2:$A$301,$A15,'Daily log'!$B$2:$B$301,_xlfn.MAXIFS('Daily log'!$B$2:$B$301,'Daily log'!$A$2:$A$301,$A15)))</f>
        <v/>
      </c>
      <c r="O15" s="6">
        <f>IF(OR($N15="",$I15=""),"",($N15-$D15)/$I15)</f>
        <v/>
      </c>
    </row>
    <row r="16">
      <c r="M16">
        <f>IF($A16="","",$L16-$J16)</f>
        <v/>
      </c>
      <c r="N16">
        <f>IF(OR($A16="",COUNTIF('Daily log'!$A$2:$A$301,$A16)=0),"",SUMIFS('Daily log'!$D$2:$D$301,'Daily log'!$A$2:$A$301,$A16,'Daily log'!$B$2:$B$301,_xlfn.MAXIFS('Daily log'!$B$2:$B$301,'Daily log'!$A$2:$A$301,$A16)))</f>
        <v/>
      </c>
      <c r="O16" s="6">
        <f>IF(OR($N16="",$I16=""),"",($N16-$D16)/$I16)</f>
        <v/>
      </c>
    </row>
    <row r="17">
      <c r="M17">
        <f>IF($A17="","",$L17-$J17)</f>
        <v/>
      </c>
      <c r="N17">
        <f>IF(OR($A17="",COUNTIF('Daily log'!$A$2:$A$301,$A17)=0),"",SUMIFS('Daily log'!$D$2:$D$301,'Daily log'!$A$2:$A$301,$A17,'Daily log'!$B$2:$B$301,_xlfn.MAXIFS('Daily log'!$B$2:$B$301,'Daily log'!$A$2:$A$301,$A17)))</f>
        <v/>
      </c>
      <c r="O17" s="6">
        <f>IF(OR($N17="",$I17=""),"",($N17-$D17)/$I17)</f>
        <v/>
      </c>
    </row>
    <row r="18">
      <c r="M18">
        <f>IF($A18="","",$L18-$J18)</f>
        <v/>
      </c>
      <c r="N18">
        <f>IF(OR($A18="",COUNTIF('Daily log'!$A$2:$A$301,$A18)=0),"",SUMIFS('Daily log'!$D$2:$D$301,'Daily log'!$A$2:$A$301,$A18,'Daily log'!$B$2:$B$301,_xlfn.MAXIFS('Daily log'!$B$2:$B$301,'Daily log'!$A$2:$A$301,$A18)))</f>
        <v/>
      </c>
      <c r="O18" s="6">
        <f>IF(OR($N18="",$I18=""),"",($N18-$D18)/$I18)</f>
        <v/>
      </c>
    </row>
    <row r="19">
      <c r="M19">
        <f>IF($A19="","",$L19-$J19)</f>
        <v/>
      </c>
      <c r="N19">
        <f>IF(OR($A19="",COUNTIF('Daily log'!$A$2:$A$301,$A19)=0),"",SUMIFS('Daily log'!$D$2:$D$301,'Daily log'!$A$2:$A$301,$A19,'Daily log'!$B$2:$B$301,_xlfn.MAXIFS('Daily log'!$B$2:$B$301,'Daily log'!$A$2:$A$301,$A19)))</f>
        <v/>
      </c>
      <c r="O19" s="6">
        <f>IF(OR($N19="",$I19=""),"",($N19-$D19)/$I19)</f>
        <v/>
      </c>
    </row>
    <row r="20">
      <c r="M20">
        <f>IF($A20="","",$L20-$J20)</f>
        <v/>
      </c>
      <c r="N20">
        <f>IF(OR($A20="",COUNTIF('Daily log'!$A$2:$A$301,$A20)=0),"",SUMIFS('Daily log'!$D$2:$D$301,'Daily log'!$A$2:$A$301,$A20,'Daily log'!$B$2:$B$301,_xlfn.MAXIFS('Daily log'!$B$2:$B$301,'Daily log'!$A$2:$A$301,$A20)))</f>
        <v/>
      </c>
      <c r="O20" s="6">
        <f>IF(OR($N20="",$I20=""),"",($N20-$D20)/$I20)</f>
        <v/>
      </c>
    </row>
    <row r="21">
      <c r="M21">
        <f>IF($A21="","",$L21-$J21)</f>
        <v/>
      </c>
      <c r="N21">
        <f>IF(OR($A21="",COUNTIF('Daily log'!$A$2:$A$301,$A21)=0),"",SUMIFS('Daily log'!$D$2:$D$301,'Daily log'!$A$2:$A$301,$A21,'Daily log'!$B$2:$B$301,_xlfn.MAXIFS('Daily log'!$B$2:$B$301,'Daily log'!$A$2:$A$301,$A21)))</f>
        <v/>
      </c>
      <c r="O21" s="6">
        <f>IF(OR($N21="",$I21=""),"",($N21-$D21)/$I21)</f>
        <v/>
      </c>
    </row>
    <row r="22">
      <c r="M22">
        <f>IF($A22="","",$L22-$J22)</f>
        <v/>
      </c>
      <c r="N22">
        <f>IF(OR($A22="",COUNTIF('Daily log'!$A$2:$A$301,$A22)=0),"",SUMIFS('Daily log'!$D$2:$D$301,'Daily log'!$A$2:$A$301,$A22,'Daily log'!$B$2:$B$301,_xlfn.MAXIFS('Daily log'!$B$2:$B$301,'Daily log'!$A$2:$A$301,$A22)))</f>
        <v/>
      </c>
      <c r="O22" s="6">
        <f>IF(OR($N22="",$I22=""),"",($N22-$D22)/$I22)</f>
        <v/>
      </c>
    </row>
    <row r="23">
      <c r="M23">
        <f>IF($A23="","",$L23-$J23)</f>
        <v/>
      </c>
      <c r="N23">
        <f>IF(OR($A23="",COUNTIF('Daily log'!$A$2:$A$301,$A23)=0),"",SUMIFS('Daily log'!$D$2:$D$301,'Daily log'!$A$2:$A$301,$A23,'Daily log'!$B$2:$B$301,_xlfn.MAXIFS('Daily log'!$B$2:$B$301,'Daily log'!$A$2:$A$301,$A23)))</f>
        <v/>
      </c>
      <c r="O23" s="6">
        <f>IF(OR($N23="",$I23=""),"",($N23-$D23)/$I23)</f>
        <v/>
      </c>
    </row>
    <row r="24">
      <c r="M24">
        <f>IF($A24="","",$L24-$J24)</f>
        <v/>
      </c>
      <c r="N24">
        <f>IF(OR($A24="",COUNTIF('Daily log'!$A$2:$A$301,$A24)=0),"",SUMIFS('Daily log'!$D$2:$D$301,'Daily log'!$A$2:$A$301,$A24,'Daily log'!$B$2:$B$301,_xlfn.MAXIFS('Daily log'!$B$2:$B$301,'Daily log'!$A$2:$A$301,$A24)))</f>
        <v/>
      </c>
      <c r="O24" s="6">
        <f>IF(OR($N24="",$I24=""),"",($N24-$D24)/$I24)</f>
        <v/>
      </c>
    </row>
    <row r="25">
      <c r="M25">
        <f>IF($A25="","",$L25-$J25)</f>
        <v/>
      </c>
      <c r="N25">
        <f>IF(OR($A25="",COUNTIF('Daily log'!$A$2:$A$301,$A25)=0),"",SUMIFS('Daily log'!$D$2:$D$301,'Daily log'!$A$2:$A$301,$A25,'Daily log'!$B$2:$B$301,_xlfn.MAXIFS('Daily log'!$B$2:$B$301,'Daily log'!$A$2:$A$301,$A25)))</f>
        <v/>
      </c>
      <c r="O25" s="6">
        <f>IF(OR($N25="",$I25=""),"",($N25-$D25)/$I25)</f>
        <v/>
      </c>
    </row>
    <row r="26">
      <c r="M26">
        <f>IF($A26="","",$L26-$J26)</f>
        <v/>
      </c>
      <c r="N26">
        <f>IF(OR($A26="",COUNTIF('Daily log'!$A$2:$A$301,$A26)=0),"",SUMIFS('Daily log'!$D$2:$D$301,'Daily log'!$A$2:$A$301,$A26,'Daily log'!$B$2:$B$301,_xlfn.MAXIFS('Daily log'!$B$2:$B$301,'Daily log'!$A$2:$A$301,$A26)))</f>
        <v/>
      </c>
      <c r="O26" s="6">
        <f>IF(OR($N26="",$I26=""),"",($N26-$D26)/$I26)</f>
        <v/>
      </c>
    </row>
    <row r="27">
      <c r="M27">
        <f>IF($A27="","",$L27-$J27)</f>
        <v/>
      </c>
      <c r="N27">
        <f>IF(OR($A27="",COUNTIF('Daily log'!$A$2:$A$301,$A27)=0),"",SUMIFS('Daily log'!$D$2:$D$301,'Daily log'!$A$2:$A$301,$A27,'Daily log'!$B$2:$B$301,_xlfn.MAXIFS('Daily log'!$B$2:$B$301,'Daily log'!$A$2:$A$301,$A27)))</f>
        <v/>
      </c>
      <c r="O27" s="6">
        <f>IF(OR($N27="",$I27=""),"",($N27-$D27)/$I27)</f>
        <v/>
      </c>
    </row>
    <row r="28">
      <c r="M28">
        <f>IF($A28="","",$L28-$J28)</f>
        <v/>
      </c>
      <c r="N28">
        <f>IF(OR($A28="",COUNTIF('Daily log'!$A$2:$A$301,$A28)=0),"",SUMIFS('Daily log'!$D$2:$D$301,'Daily log'!$A$2:$A$301,$A28,'Daily log'!$B$2:$B$301,_xlfn.MAXIFS('Daily log'!$B$2:$B$301,'Daily log'!$A$2:$A$301,$A28)))</f>
        <v/>
      </c>
      <c r="O28" s="6">
        <f>IF(OR($N28="",$I28=""),"",($N28-$D28)/$I28)</f>
        <v/>
      </c>
    </row>
    <row r="29">
      <c r="M29">
        <f>IF($A29="","",$L29-$J29)</f>
        <v/>
      </c>
      <c r="N29">
        <f>IF(OR($A29="",COUNTIF('Daily log'!$A$2:$A$301,$A29)=0),"",SUMIFS('Daily log'!$D$2:$D$301,'Daily log'!$A$2:$A$301,$A29,'Daily log'!$B$2:$B$301,_xlfn.MAXIFS('Daily log'!$B$2:$B$301,'Daily log'!$A$2:$A$301,$A29)))</f>
        <v/>
      </c>
      <c r="O29" s="6">
        <f>IF(OR($N29="",$I29=""),"",($N29-$D29)/$I29)</f>
        <v/>
      </c>
    </row>
    <row r="30">
      <c r="M30">
        <f>IF($A30="","",$L30-$J30)</f>
        <v/>
      </c>
      <c r="N30">
        <f>IF(OR($A30="",COUNTIF('Daily log'!$A$2:$A$301,$A30)=0),"",SUMIFS('Daily log'!$D$2:$D$301,'Daily log'!$A$2:$A$301,$A30,'Daily log'!$B$2:$B$301,_xlfn.MAXIFS('Daily log'!$B$2:$B$301,'Daily log'!$A$2:$A$301,$A30)))</f>
        <v/>
      </c>
      <c r="O30" s="6">
        <f>IF(OR($N30="",$I30=""),"",($N30-$D30)/$I30)</f>
        <v/>
      </c>
    </row>
    <row r="31">
      <c r="M31">
        <f>IF($A31="","",$L31-$J31)</f>
        <v/>
      </c>
      <c r="N31">
        <f>IF(OR($A31="",COUNTIF('Daily log'!$A$2:$A$301,$A31)=0),"",SUMIFS('Daily log'!$D$2:$D$301,'Daily log'!$A$2:$A$301,$A31,'Daily log'!$B$2:$B$301,_xlfn.MAXIFS('Daily log'!$B$2:$B$301,'Daily log'!$A$2:$A$301,$A31)))</f>
        <v/>
      </c>
      <c r="O31" s="6">
        <f>IF(OR($N31="",$I31=""),"",($N31-$D31)/$I31)</f>
        <v/>
      </c>
    </row>
    <row r="32">
      <c r="M32">
        <f>IF($A32="","",$L32-$J32)</f>
        <v/>
      </c>
      <c r="N32">
        <f>IF(OR($A32="",COUNTIF('Daily log'!$A$2:$A$301,$A32)=0),"",SUMIFS('Daily log'!$D$2:$D$301,'Daily log'!$A$2:$A$301,$A32,'Daily log'!$B$2:$B$301,_xlfn.MAXIFS('Daily log'!$B$2:$B$301,'Daily log'!$A$2:$A$301,$A32)))</f>
        <v/>
      </c>
      <c r="O32" s="6">
        <f>IF(OR($N32="",$I32=""),"",($N32-$D32)/$I32)</f>
        <v/>
      </c>
    </row>
    <row r="33">
      <c r="M33">
        <f>IF($A33="","",$L33-$J33)</f>
        <v/>
      </c>
      <c r="N33">
        <f>IF(OR($A33="",COUNTIF('Daily log'!$A$2:$A$301,$A33)=0),"",SUMIFS('Daily log'!$D$2:$D$301,'Daily log'!$A$2:$A$301,$A33,'Daily log'!$B$2:$B$301,_xlfn.MAXIFS('Daily log'!$B$2:$B$301,'Daily log'!$A$2:$A$301,$A33)))</f>
        <v/>
      </c>
      <c r="O33" s="6">
        <f>IF(OR($N33="",$I33=""),"",($N33-$D33)/$I33)</f>
        <v/>
      </c>
    </row>
    <row r="34">
      <c r="M34">
        <f>IF($A34="","",$L34-$J34)</f>
        <v/>
      </c>
      <c r="N34">
        <f>IF(OR($A34="",COUNTIF('Daily log'!$A$2:$A$301,$A34)=0),"",SUMIFS('Daily log'!$D$2:$D$301,'Daily log'!$A$2:$A$301,$A34,'Daily log'!$B$2:$B$301,_xlfn.MAXIFS('Daily log'!$B$2:$B$301,'Daily log'!$A$2:$A$301,$A34)))</f>
        <v/>
      </c>
      <c r="O34" s="6">
        <f>IF(OR($N34="",$I34=""),"",($N34-$D34)/$I34)</f>
        <v/>
      </c>
    </row>
    <row r="35">
      <c r="M35">
        <f>IF($A35="","",$L35-$J35)</f>
        <v/>
      </c>
      <c r="N35">
        <f>IF(OR($A35="",COUNTIF('Daily log'!$A$2:$A$301,$A35)=0),"",SUMIFS('Daily log'!$D$2:$D$301,'Daily log'!$A$2:$A$301,$A35,'Daily log'!$B$2:$B$301,_xlfn.MAXIFS('Daily log'!$B$2:$B$301,'Daily log'!$A$2:$A$301,$A35)))</f>
        <v/>
      </c>
      <c r="O35" s="6">
        <f>IF(OR($N35="",$I35=""),"",($N35-$D35)/$I35)</f>
        <v/>
      </c>
    </row>
    <row r="36">
      <c r="M36">
        <f>IF($A36="","",$L36-$J36)</f>
        <v/>
      </c>
      <c r="N36">
        <f>IF(OR($A36="",COUNTIF('Daily log'!$A$2:$A$301,$A36)=0),"",SUMIFS('Daily log'!$D$2:$D$301,'Daily log'!$A$2:$A$301,$A36,'Daily log'!$B$2:$B$301,_xlfn.MAXIFS('Daily log'!$B$2:$B$301,'Daily log'!$A$2:$A$301,$A36)))</f>
        <v/>
      </c>
      <c r="O36" s="6">
        <f>IF(OR($N36="",$I36=""),"",($N36-$D36)/$I36)</f>
        <v/>
      </c>
    </row>
    <row r="37">
      <c r="M37">
        <f>IF($A37="","",$L37-$J37)</f>
        <v/>
      </c>
      <c r="N37">
        <f>IF(OR($A37="",COUNTIF('Daily log'!$A$2:$A$301,$A37)=0),"",SUMIFS('Daily log'!$D$2:$D$301,'Daily log'!$A$2:$A$301,$A37,'Daily log'!$B$2:$B$301,_xlfn.MAXIFS('Daily log'!$B$2:$B$301,'Daily log'!$A$2:$A$301,$A37)))</f>
        <v/>
      </c>
      <c r="O37" s="6">
        <f>IF(OR($N37="",$I37=""),"",($N37-$D37)/$I37)</f>
        <v/>
      </c>
    </row>
    <row r="38">
      <c r="M38">
        <f>IF($A38="","",$L38-$J38)</f>
        <v/>
      </c>
      <c r="N38">
        <f>IF(OR($A38="",COUNTIF('Daily log'!$A$2:$A$301,$A38)=0),"",SUMIFS('Daily log'!$D$2:$D$301,'Daily log'!$A$2:$A$301,$A38,'Daily log'!$B$2:$B$301,_xlfn.MAXIFS('Daily log'!$B$2:$B$301,'Daily log'!$A$2:$A$301,$A38)))</f>
        <v/>
      </c>
      <c r="O38" s="6">
        <f>IF(OR($N38="",$I38=""),"",($N38-$D38)/$I38)</f>
        <v/>
      </c>
    </row>
    <row r="39">
      <c r="M39">
        <f>IF($A39="","",$L39-$J39)</f>
        <v/>
      </c>
      <c r="N39">
        <f>IF(OR($A39="",COUNTIF('Daily log'!$A$2:$A$301,$A39)=0),"",SUMIFS('Daily log'!$D$2:$D$301,'Daily log'!$A$2:$A$301,$A39,'Daily log'!$B$2:$B$301,_xlfn.MAXIFS('Daily log'!$B$2:$B$301,'Daily log'!$A$2:$A$301,$A39)))</f>
        <v/>
      </c>
      <c r="O39" s="6">
        <f>IF(OR($N39="",$I39=""),"",($N39-$D39)/$I39)</f>
        <v/>
      </c>
    </row>
    <row r="40">
      <c r="M40">
        <f>IF($A40="","",$L40-$J40)</f>
        <v/>
      </c>
      <c r="N40">
        <f>IF(OR($A40="",COUNTIF('Daily log'!$A$2:$A$301,$A40)=0),"",SUMIFS('Daily log'!$D$2:$D$301,'Daily log'!$A$2:$A$301,$A40,'Daily log'!$B$2:$B$301,_xlfn.MAXIFS('Daily log'!$B$2:$B$301,'Daily log'!$A$2:$A$301,$A40)))</f>
        <v/>
      </c>
      <c r="O40" s="6">
        <f>IF(OR($N40="",$I40=""),"",($N40-$D40)/$I40)</f>
        <v/>
      </c>
    </row>
    <row r="41">
      <c r="M41">
        <f>IF($A41="","",$L41-$J41)</f>
        <v/>
      </c>
      <c r="N41">
        <f>IF(OR($A41="",COUNTIF('Daily log'!$A$2:$A$301,$A41)=0),"",SUMIFS('Daily log'!$D$2:$D$301,'Daily log'!$A$2:$A$301,$A41,'Daily log'!$B$2:$B$301,_xlfn.MAXIFS('Daily log'!$B$2:$B$301,'Daily log'!$A$2:$A$301,$A41)))</f>
        <v/>
      </c>
      <c r="O41" s="6">
        <f>IF(OR($N41="",$I41=""),"",($N41-$D41)/$I41)</f>
        <v/>
      </c>
    </row>
    <row r="42">
      <c r="M42">
        <f>IF($A42="","",$L42-$J42)</f>
        <v/>
      </c>
      <c r="N42">
        <f>IF(OR($A42="",COUNTIF('Daily log'!$A$2:$A$301,$A42)=0),"",SUMIFS('Daily log'!$D$2:$D$301,'Daily log'!$A$2:$A$301,$A42,'Daily log'!$B$2:$B$301,_xlfn.MAXIFS('Daily log'!$B$2:$B$301,'Daily log'!$A$2:$A$301,$A42)))</f>
        <v/>
      </c>
      <c r="O42" s="6">
        <f>IF(OR($N42="",$I42=""),"",($N42-$D42)/$I42)</f>
        <v/>
      </c>
    </row>
    <row r="43">
      <c r="M43">
        <f>IF($A43="","",$L43-$J43)</f>
        <v/>
      </c>
      <c r="N43">
        <f>IF(OR($A43="",COUNTIF('Daily log'!$A$2:$A$301,$A43)=0),"",SUMIFS('Daily log'!$D$2:$D$301,'Daily log'!$A$2:$A$301,$A43,'Daily log'!$B$2:$B$301,_xlfn.MAXIFS('Daily log'!$B$2:$B$301,'Daily log'!$A$2:$A$301,$A43)))</f>
        <v/>
      </c>
      <c r="O43" s="6">
        <f>IF(OR($N43="",$I43=""),"",($N43-$D43)/$I43)</f>
        <v/>
      </c>
    </row>
    <row r="44">
      <c r="M44">
        <f>IF($A44="","",$L44-$J44)</f>
        <v/>
      </c>
      <c r="N44">
        <f>IF(OR($A44="",COUNTIF('Daily log'!$A$2:$A$301,$A44)=0),"",SUMIFS('Daily log'!$D$2:$D$301,'Daily log'!$A$2:$A$301,$A44,'Daily log'!$B$2:$B$301,_xlfn.MAXIFS('Daily log'!$B$2:$B$301,'Daily log'!$A$2:$A$301,$A44)))</f>
        <v/>
      </c>
      <c r="O44" s="6">
        <f>IF(OR($N44="",$I44=""),"",($N44-$D44)/$I44)</f>
        <v/>
      </c>
    </row>
    <row r="45">
      <c r="M45">
        <f>IF($A45="","",$L45-$J45)</f>
        <v/>
      </c>
      <c r="N45">
        <f>IF(OR($A45="",COUNTIF('Daily log'!$A$2:$A$301,$A45)=0),"",SUMIFS('Daily log'!$D$2:$D$301,'Daily log'!$A$2:$A$301,$A45,'Daily log'!$B$2:$B$301,_xlfn.MAXIFS('Daily log'!$B$2:$B$301,'Daily log'!$A$2:$A$301,$A45)))</f>
        <v/>
      </c>
      <c r="O45" s="6">
        <f>IF(OR($N45="",$I45=""),"",($N45-$D45)/$I45)</f>
        <v/>
      </c>
    </row>
    <row r="46">
      <c r="M46">
        <f>IF($A46="","",$L46-$J46)</f>
        <v/>
      </c>
      <c r="N46">
        <f>IF(OR($A46="",COUNTIF('Daily log'!$A$2:$A$301,$A46)=0),"",SUMIFS('Daily log'!$D$2:$D$301,'Daily log'!$A$2:$A$301,$A46,'Daily log'!$B$2:$B$301,_xlfn.MAXIFS('Daily log'!$B$2:$B$301,'Daily log'!$A$2:$A$301,$A46)))</f>
        <v/>
      </c>
      <c r="O46" s="6">
        <f>IF(OR($N46="",$I46=""),"",($N46-$D46)/$I46)</f>
        <v/>
      </c>
    </row>
    <row r="47">
      <c r="M47">
        <f>IF($A47="","",$L47-$J47)</f>
        <v/>
      </c>
      <c r="N47">
        <f>IF(OR($A47="",COUNTIF('Daily log'!$A$2:$A$301,$A47)=0),"",SUMIFS('Daily log'!$D$2:$D$301,'Daily log'!$A$2:$A$301,$A47,'Daily log'!$B$2:$B$301,_xlfn.MAXIFS('Daily log'!$B$2:$B$301,'Daily log'!$A$2:$A$301,$A47)))</f>
        <v/>
      </c>
      <c r="O47" s="6">
        <f>IF(OR($N47="",$I47=""),"",($N47-$D47)/$I47)</f>
        <v/>
      </c>
    </row>
    <row r="48">
      <c r="M48">
        <f>IF($A48="","",$L48-$J48)</f>
        <v/>
      </c>
      <c r="N48">
        <f>IF(OR($A48="",COUNTIF('Daily log'!$A$2:$A$301,$A48)=0),"",SUMIFS('Daily log'!$D$2:$D$301,'Daily log'!$A$2:$A$301,$A48,'Daily log'!$B$2:$B$301,_xlfn.MAXIFS('Daily log'!$B$2:$B$301,'Daily log'!$A$2:$A$301,$A48)))</f>
        <v/>
      </c>
      <c r="O48" s="6">
        <f>IF(OR($N48="",$I48=""),"",($N48-$D48)/$I48)</f>
        <v/>
      </c>
    </row>
    <row r="49">
      <c r="M49">
        <f>IF($A49="","",$L49-$J49)</f>
        <v/>
      </c>
      <c r="N49">
        <f>IF(OR($A49="",COUNTIF('Daily log'!$A$2:$A$301,$A49)=0),"",SUMIFS('Daily log'!$D$2:$D$301,'Daily log'!$A$2:$A$301,$A49,'Daily log'!$B$2:$B$301,_xlfn.MAXIFS('Daily log'!$B$2:$B$301,'Daily log'!$A$2:$A$301,$A49)))</f>
        <v/>
      </c>
      <c r="O49" s="6">
        <f>IF(OR($N49="",$I49=""),"",($N49-$D49)/$I49)</f>
        <v/>
      </c>
    </row>
    <row r="50">
      <c r="M50">
        <f>IF($A50="","",$L50-$J50)</f>
        <v/>
      </c>
      <c r="N50">
        <f>IF(OR($A50="",COUNTIF('Daily log'!$A$2:$A$301,$A50)=0),"",SUMIFS('Daily log'!$D$2:$D$301,'Daily log'!$A$2:$A$301,$A50,'Daily log'!$B$2:$B$301,_xlfn.MAXIFS('Daily log'!$B$2:$B$301,'Daily log'!$A$2:$A$301,$A50)))</f>
        <v/>
      </c>
      <c r="O50" s="6">
        <f>IF(OR($N50="",$I50=""),"",($N50-$D50)/$I50)</f>
        <v/>
      </c>
    </row>
    <row r="51">
      <c r="M51">
        <f>IF($A51="","",$L51-$J51)</f>
        <v/>
      </c>
      <c r="N51">
        <f>IF(OR($A51="",COUNTIF('Daily log'!$A$2:$A$301,$A51)=0),"",SUMIFS('Daily log'!$D$2:$D$301,'Daily log'!$A$2:$A$301,$A51,'Daily log'!$B$2:$B$301,_xlfn.MAXIFS('Daily log'!$B$2:$B$301,'Daily log'!$A$2:$A$301,$A51)))</f>
        <v/>
      </c>
      <c r="O51" s="6">
        <f>IF(OR($N51="",$I51=""),"",($N51-$D51)/$I51)</f>
        <v/>
      </c>
    </row>
  </sheetData>
  <dataValidations count="2">
    <dataValidation sqref="F2:F51" showDropDown="0" showInputMessage="0" showErrorMessage="0" allowBlank="1" type="list">
      <formula1>"Static,EOD trailing,Intraday trailing"</formula1>
    </dataValidation>
    <dataValidation sqref="K2:K51" showDropDown="0" showInputMessage="0" showErrorMessage="0" allowBlank="1" type="list">
      <formula1>"Active,Passed,Failed,Funded,Paid out,Closed"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  <col width="15" customWidth="1" min="20" max="20"/>
    <col width="15" customWidth="1" min="21" max="21"/>
    <col hidden="1" width="15" customWidth="1" min="22" max="22"/>
  </cols>
  <sheetData>
    <row r="1">
      <c r="A1" s="4" t="inlineStr">
        <is>
          <t>Account ID</t>
        </is>
      </c>
      <c r="B1" s="4" t="inlineStr">
        <is>
          <t>Date</t>
        </is>
      </c>
      <c r="C1" s="4" t="inlineStr">
        <is>
          <t>Start balance</t>
        </is>
      </c>
      <c r="D1" s="4" t="inlineStr">
        <is>
          <t>Close balance</t>
        </is>
      </c>
      <c r="E1" s="4" t="inlineStr">
        <is>
          <t>Highest equity (optional)</t>
        </is>
      </c>
      <c r="F1" s="4" t="inlineStr">
        <is>
          <t>Lowest equity (optional)</t>
        </is>
      </c>
      <c r="G1" s="5" t="inlineStr">
        <is>
          <t>Day P&amp;L</t>
        </is>
      </c>
      <c r="H1" s="5" t="inlineStr">
        <is>
          <t>Account size</t>
        </is>
      </c>
      <c r="I1" s="5" t="inlineStr">
        <is>
          <t>Max drawdown ($)</t>
        </is>
      </c>
      <c r="J1" s="5" t="inlineStr">
        <is>
          <t>Drawdown type</t>
        </is>
      </c>
      <c r="K1" s="5" t="inlineStr">
        <is>
          <t>Floor stops at (lock)</t>
        </is>
      </c>
      <c r="L1" s="5" t="inlineStr">
        <is>
          <t>Daily loss limit ($)</t>
        </is>
      </c>
      <c r="M1" s="5" t="inlineStr">
        <is>
          <t>Daily loss floor</t>
        </is>
      </c>
      <c r="N1" s="5" t="inlineStr">
        <is>
          <t>Daily room at low</t>
        </is>
      </c>
      <c r="O1" s="5" t="inlineStr">
        <is>
          <t>Peak before today</t>
        </is>
      </c>
      <c r="P1" s="5" t="inlineStr">
        <is>
          <t>Peak after today</t>
        </is>
      </c>
      <c r="Q1" s="5" t="inlineStr">
        <is>
          <t>Floor during today</t>
        </is>
      </c>
      <c r="R1" s="5" t="inlineStr">
        <is>
          <t>Floor after close</t>
        </is>
      </c>
      <c r="S1" s="5" t="inlineStr">
        <is>
          <t>Room at low</t>
        </is>
      </c>
      <c r="T1" s="5" t="inlineStr">
        <is>
          <t>Room at close</t>
        </is>
      </c>
      <c r="U1" s="5" t="inlineStr">
        <is>
          <t>Check</t>
        </is>
      </c>
      <c r="V1" s="5" t="inlineStr">
        <is>
          <t>Day's high (helper)</t>
        </is>
      </c>
    </row>
    <row r="2">
      <c r="A2" t="inlineStr">
        <is>
          <t>A1</t>
        </is>
      </c>
      <c r="B2" s="7" t="n">
        <v>46300</v>
      </c>
      <c r="C2" t="n">
        <v>50000</v>
      </c>
      <c r="D2" t="n">
        <v>50600</v>
      </c>
      <c r="E2" t="n">
        <v>51200</v>
      </c>
      <c r="F2" t="n">
        <v>49800</v>
      </c>
      <c r="G2">
        <f>IF($A2="","",$D2-$C2)</f>
        <v/>
      </c>
      <c r="H2">
        <f>IF($A2="","",INDEX(Accounts!$D$2:$D$51,MATCH($A2,Accounts!$A$2:$A$51,0)))</f>
        <v/>
      </c>
      <c r="I2">
        <f>IF($A2="","",INDEX(Accounts!$E$2:$E$51,MATCH($A2,Accounts!$A$2:$A$51,0)))</f>
        <v/>
      </c>
      <c r="J2">
        <f>IF($A2="","",INDEX(Accounts!$F$2:$F$51,MATCH($A2,Accounts!$A$2:$A$51,0)))</f>
        <v/>
      </c>
      <c r="K2">
        <f>IF($A2="","",IF(INDEX(Accounts!$G$2:$G$51,MATCH($A2,Accounts!$A$2:$A$51,0))="","",INDEX(Accounts!$G$2:$G$51,MATCH($A2,Accounts!$A$2:$A$51,0))))</f>
        <v/>
      </c>
      <c r="L2">
        <f>IF($A2="","",IF(INDEX(Accounts!$H$2:$H$51,MATCH($A2,Accounts!$A$2:$A$51,0))="","",INDEX(Accounts!$H$2:$H$51,MATCH($A2,Accounts!$A$2:$A$51,0))))</f>
        <v/>
      </c>
      <c r="M2">
        <f>IF(OR($A2="",$L2=""),"",$C2-$L2)</f>
        <v/>
      </c>
      <c r="N2">
        <f>IF($M2="","",MIN($C2,$D2,$F2)-$M2)</f>
        <v/>
      </c>
      <c r="O2">
        <f>IF($A2="","",IF($J2="Intraday trailing",MAX($H2,_xlfn.MAXIFS($V$1:$V1,$A$1:$A1,$A2)),MAX($H2,_xlfn.MAXIFS($D$1:$D1,$A$1:$A1,$A2))))</f>
        <v/>
      </c>
      <c r="P2">
        <f>IF($A2="","",IF($J2="Intraday trailing",MAX($O2,MAX($C2,$D2,$E2)),MAX($O2,$D2)))</f>
        <v/>
      </c>
      <c r="Q2">
        <f>IF($A2="","",IF($J2="Static",$H2-$I2,IF($J2="EOD trailing",IF($K2="",$O2-$I2,MIN($O2-$I2,$K2)),IF($K2="",$P2-$I2,MIN($P2-$I2,$K2)))))</f>
        <v/>
      </c>
      <c r="R2">
        <f>IF($A2="","",IF($J2="Static",$H2-$I2,IF($K2="",$P2-$I2,MIN($P2-$I2,$K2))))</f>
        <v/>
      </c>
      <c r="S2">
        <f>IF($A2="","",MIN($C2,$D2,$F2)-$Q2)</f>
        <v/>
      </c>
      <c r="T2">
        <f>IF($A2="","",$D2-$R2)</f>
        <v/>
      </c>
      <c r="U2">
        <f>IF($A2="","",IF(OR($S2&lt;=0,$T2&lt;=0,AND($N2&lt;&gt;"",$N2&lt;=0)),"LIMIT HIT","OK"))</f>
        <v/>
      </c>
      <c r="V2">
        <f>IF($A2="","",MAX($C2,$D2,$E2))</f>
        <v/>
      </c>
    </row>
    <row r="3">
      <c r="A3" t="inlineStr">
        <is>
          <t>A1</t>
        </is>
      </c>
      <c r="B3" s="7" t="n">
        <v>46301</v>
      </c>
      <c r="C3" t="n">
        <v>50600</v>
      </c>
      <c r="D3" t="n">
        <v>50300</v>
      </c>
      <c r="E3" t="n">
        <v>50900</v>
      </c>
      <c r="F3" t="n">
        <v>49900</v>
      </c>
      <c r="G3">
        <f>IF($A3="","",$D3-$C3)</f>
        <v/>
      </c>
      <c r="H3">
        <f>IF($A3="","",INDEX(Accounts!$D$2:$D$51,MATCH($A3,Accounts!$A$2:$A$51,0)))</f>
        <v/>
      </c>
      <c r="I3">
        <f>IF($A3="","",INDEX(Accounts!$E$2:$E$51,MATCH($A3,Accounts!$A$2:$A$51,0)))</f>
        <v/>
      </c>
      <c r="J3">
        <f>IF($A3="","",INDEX(Accounts!$F$2:$F$51,MATCH($A3,Accounts!$A$2:$A$51,0)))</f>
        <v/>
      </c>
      <c r="K3">
        <f>IF($A3="","",IF(INDEX(Accounts!$G$2:$G$51,MATCH($A3,Accounts!$A$2:$A$51,0))="","",INDEX(Accounts!$G$2:$G$51,MATCH($A3,Accounts!$A$2:$A$51,0))))</f>
        <v/>
      </c>
      <c r="L3">
        <f>IF($A3="","",IF(INDEX(Accounts!$H$2:$H$51,MATCH($A3,Accounts!$A$2:$A$51,0))="","",INDEX(Accounts!$H$2:$H$51,MATCH($A3,Accounts!$A$2:$A$51,0))))</f>
        <v/>
      </c>
      <c r="M3">
        <f>IF(OR($A3="",$L3=""),"",$C3-$L3)</f>
        <v/>
      </c>
      <c r="N3">
        <f>IF($M3="","",MIN($C3,$D3,$F3)-$M3)</f>
        <v/>
      </c>
      <c r="O3">
        <f>IF($A3="","",IF($J3="Intraday trailing",MAX($H3,_xlfn.MAXIFS($V$1:$V2,$A$1:$A2,$A3)),MAX($H3,_xlfn.MAXIFS($D$1:$D2,$A$1:$A2,$A3))))</f>
        <v/>
      </c>
      <c r="P3">
        <f>IF($A3="","",IF($J3="Intraday trailing",MAX($O3,MAX($C3,$D3,$E3)),MAX($O3,$D3)))</f>
        <v/>
      </c>
      <c r="Q3">
        <f>IF($A3="","",IF($J3="Static",$H3-$I3,IF($J3="EOD trailing",IF($K3="",$O3-$I3,MIN($O3-$I3,$K3)),IF($K3="",$P3-$I3,MIN($P3-$I3,$K3)))))</f>
        <v/>
      </c>
      <c r="R3">
        <f>IF($A3="","",IF($J3="Static",$H3-$I3,IF($K3="",$P3-$I3,MIN($P3-$I3,$K3))))</f>
        <v/>
      </c>
      <c r="S3">
        <f>IF($A3="","",MIN($C3,$D3,$F3)-$Q3)</f>
        <v/>
      </c>
      <c r="T3">
        <f>IF($A3="","",$D3-$R3)</f>
        <v/>
      </c>
      <c r="U3">
        <f>IF($A3="","",IF(OR($S3&lt;=0,$T3&lt;=0,AND($N3&lt;&gt;"",$N3&lt;=0)),"LIMIT HIT","OK"))</f>
        <v/>
      </c>
      <c r="V3">
        <f>IF($A3="","",MAX($C3,$D3,$E3))</f>
        <v/>
      </c>
    </row>
    <row r="4">
      <c r="A4" t="inlineStr">
        <is>
          <t>A1</t>
        </is>
      </c>
      <c r="B4" s="7" t="n">
        <v>46302</v>
      </c>
      <c r="C4" t="n">
        <v>50300</v>
      </c>
      <c r="D4" t="n">
        <v>51200</v>
      </c>
      <c r="E4" t="n">
        <v>51600</v>
      </c>
      <c r="F4" t="n">
        <v>50200</v>
      </c>
      <c r="G4">
        <f>IF($A4="","",$D4-$C4)</f>
        <v/>
      </c>
      <c r="H4">
        <f>IF($A4="","",INDEX(Accounts!$D$2:$D$51,MATCH($A4,Accounts!$A$2:$A$51,0)))</f>
        <v/>
      </c>
      <c r="I4">
        <f>IF($A4="","",INDEX(Accounts!$E$2:$E$51,MATCH($A4,Accounts!$A$2:$A$51,0)))</f>
        <v/>
      </c>
      <c r="J4">
        <f>IF($A4="","",INDEX(Accounts!$F$2:$F$51,MATCH($A4,Accounts!$A$2:$A$51,0)))</f>
        <v/>
      </c>
      <c r="K4">
        <f>IF($A4="","",IF(INDEX(Accounts!$G$2:$G$51,MATCH($A4,Accounts!$A$2:$A$51,0))="","",INDEX(Accounts!$G$2:$G$51,MATCH($A4,Accounts!$A$2:$A$51,0))))</f>
        <v/>
      </c>
      <c r="L4">
        <f>IF($A4="","",IF(INDEX(Accounts!$H$2:$H$51,MATCH($A4,Accounts!$A$2:$A$51,0))="","",INDEX(Accounts!$H$2:$H$51,MATCH($A4,Accounts!$A$2:$A$51,0))))</f>
        <v/>
      </c>
      <c r="M4">
        <f>IF(OR($A4="",$L4=""),"",$C4-$L4)</f>
        <v/>
      </c>
      <c r="N4">
        <f>IF($M4="","",MIN($C4,$D4,$F4)-$M4)</f>
        <v/>
      </c>
      <c r="O4">
        <f>IF($A4="","",IF($J4="Intraday trailing",MAX($H4,_xlfn.MAXIFS($V$1:$V3,$A$1:$A3,$A4)),MAX($H4,_xlfn.MAXIFS($D$1:$D3,$A$1:$A3,$A4))))</f>
        <v/>
      </c>
      <c r="P4">
        <f>IF($A4="","",IF($J4="Intraday trailing",MAX($O4,MAX($C4,$D4,$E4)),MAX($O4,$D4)))</f>
        <v/>
      </c>
      <c r="Q4">
        <f>IF($A4="","",IF($J4="Static",$H4-$I4,IF($J4="EOD trailing",IF($K4="",$O4-$I4,MIN($O4-$I4,$K4)),IF($K4="",$P4-$I4,MIN($P4-$I4,$K4)))))</f>
        <v/>
      </c>
      <c r="R4">
        <f>IF($A4="","",IF($J4="Static",$H4-$I4,IF($K4="",$P4-$I4,MIN($P4-$I4,$K4))))</f>
        <v/>
      </c>
      <c r="S4">
        <f>IF($A4="","",MIN($C4,$D4,$F4)-$Q4)</f>
        <v/>
      </c>
      <c r="T4">
        <f>IF($A4="","",$D4-$R4)</f>
        <v/>
      </c>
      <c r="U4">
        <f>IF($A4="","",IF(OR($S4&lt;=0,$T4&lt;=0,AND($N4&lt;&gt;"",$N4&lt;=0)),"LIMIT HIT","OK"))</f>
        <v/>
      </c>
      <c r="V4">
        <f>IF($A4="","",MAX($C4,$D4,$E4))</f>
        <v/>
      </c>
    </row>
    <row r="5">
      <c r="A5" t="inlineStr">
        <is>
          <t>A1</t>
        </is>
      </c>
      <c r="B5" s="7" t="n">
        <v>46303</v>
      </c>
      <c r="C5" t="n">
        <v>51200</v>
      </c>
      <c r="D5" t="n">
        <v>51900</v>
      </c>
      <c r="E5" t="n">
        <v>52200</v>
      </c>
      <c r="F5" t="n">
        <v>51000</v>
      </c>
      <c r="G5">
        <f>IF($A5="","",$D5-$C5)</f>
        <v/>
      </c>
      <c r="H5">
        <f>IF($A5="","",INDEX(Accounts!$D$2:$D$51,MATCH($A5,Accounts!$A$2:$A$51,0)))</f>
        <v/>
      </c>
      <c r="I5">
        <f>IF($A5="","",INDEX(Accounts!$E$2:$E$51,MATCH($A5,Accounts!$A$2:$A$51,0)))</f>
        <v/>
      </c>
      <c r="J5">
        <f>IF($A5="","",INDEX(Accounts!$F$2:$F$51,MATCH($A5,Accounts!$A$2:$A$51,0)))</f>
        <v/>
      </c>
      <c r="K5">
        <f>IF($A5="","",IF(INDEX(Accounts!$G$2:$G$51,MATCH($A5,Accounts!$A$2:$A$51,0))="","",INDEX(Accounts!$G$2:$G$51,MATCH($A5,Accounts!$A$2:$A$51,0))))</f>
        <v/>
      </c>
      <c r="L5">
        <f>IF($A5="","",IF(INDEX(Accounts!$H$2:$H$51,MATCH($A5,Accounts!$A$2:$A$51,0))="","",INDEX(Accounts!$H$2:$H$51,MATCH($A5,Accounts!$A$2:$A$51,0))))</f>
        <v/>
      </c>
      <c r="M5">
        <f>IF(OR($A5="",$L5=""),"",$C5-$L5)</f>
        <v/>
      </c>
      <c r="N5">
        <f>IF($M5="","",MIN($C5,$D5,$F5)-$M5)</f>
        <v/>
      </c>
      <c r="O5">
        <f>IF($A5="","",IF($J5="Intraday trailing",MAX($H5,_xlfn.MAXIFS($V$1:$V4,$A$1:$A4,$A5)),MAX($H5,_xlfn.MAXIFS($D$1:$D4,$A$1:$A4,$A5))))</f>
        <v/>
      </c>
      <c r="P5">
        <f>IF($A5="","",IF($J5="Intraday trailing",MAX($O5,MAX($C5,$D5,$E5)),MAX($O5,$D5)))</f>
        <v/>
      </c>
      <c r="Q5">
        <f>IF($A5="","",IF($J5="Static",$H5-$I5,IF($J5="EOD trailing",IF($K5="",$O5-$I5,MIN($O5-$I5,$K5)),IF($K5="",$P5-$I5,MIN($P5-$I5,$K5)))))</f>
        <v/>
      </c>
      <c r="R5">
        <f>IF($A5="","",IF($J5="Static",$H5-$I5,IF($K5="",$P5-$I5,MIN($P5-$I5,$K5))))</f>
        <v/>
      </c>
      <c r="S5">
        <f>IF($A5="","",MIN($C5,$D5,$F5)-$Q5)</f>
        <v/>
      </c>
      <c r="T5">
        <f>IF($A5="","",$D5-$R5)</f>
        <v/>
      </c>
      <c r="U5">
        <f>IF($A5="","",IF(OR($S5&lt;=0,$T5&lt;=0,AND($N5&lt;&gt;"",$N5&lt;=0)),"LIMIT HIT","OK"))</f>
        <v/>
      </c>
      <c r="V5">
        <f>IF($A5="","",MAX($C5,$D5,$E5))</f>
        <v/>
      </c>
    </row>
    <row r="6">
      <c r="A6" t="inlineStr">
        <is>
          <t>A2</t>
        </is>
      </c>
      <c r="B6" s="7" t="n">
        <v>46300</v>
      </c>
      <c r="C6" t="n">
        <v>100000</v>
      </c>
      <c r="D6" t="n">
        <v>101800</v>
      </c>
      <c r="E6" t="n">
        <v>102500</v>
      </c>
      <c r="F6" t="n">
        <v>99200</v>
      </c>
      <c r="G6">
        <f>IF($A6="","",$D6-$C6)</f>
        <v/>
      </c>
      <c r="H6">
        <f>IF($A6="","",INDEX(Accounts!$D$2:$D$51,MATCH($A6,Accounts!$A$2:$A$51,0)))</f>
        <v/>
      </c>
      <c r="I6">
        <f>IF($A6="","",INDEX(Accounts!$E$2:$E$51,MATCH($A6,Accounts!$A$2:$A$51,0)))</f>
        <v/>
      </c>
      <c r="J6">
        <f>IF($A6="","",INDEX(Accounts!$F$2:$F$51,MATCH($A6,Accounts!$A$2:$A$51,0)))</f>
        <v/>
      </c>
      <c r="K6">
        <f>IF($A6="","",IF(INDEX(Accounts!$G$2:$G$51,MATCH($A6,Accounts!$A$2:$A$51,0))="","",INDEX(Accounts!$G$2:$G$51,MATCH($A6,Accounts!$A$2:$A$51,0))))</f>
        <v/>
      </c>
      <c r="L6">
        <f>IF($A6="","",IF(INDEX(Accounts!$H$2:$H$51,MATCH($A6,Accounts!$A$2:$A$51,0))="","",INDEX(Accounts!$H$2:$H$51,MATCH($A6,Accounts!$A$2:$A$51,0))))</f>
        <v/>
      </c>
      <c r="M6">
        <f>IF(OR($A6="",$L6=""),"",$C6-$L6)</f>
        <v/>
      </c>
      <c r="N6">
        <f>IF($M6="","",MIN($C6,$D6,$F6)-$M6)</f>
        <v/>
      </c>
      <c r="O6">
        <f>IF($A6="","",IF($J6="Intraday trailing",MAX($H6,_xlfn.MAXIFS($V$1:$V5,$A$1:$A5,$A6)),MAX($H6,_xlfn.MAXIFS($D$1:$D5,$A$1:$A5,$A6))))</f>
        <v/>
      </c>
      <c r="P6">
        <f>IF($A6="","",IF($J6="Intraday trailing",MAX($O6,MAX($C6,$D6,$E6)),MAX($O6,$D6)))</f>
        <v/>
      </c>
      <c r="Q6">
        <f>IF($A6="","",IF($J6="Static",$H6-$I6,IF($J6="EOD trailing",IF($K6="",$O6-$I6,MIN($O6-$I6,$K6)),IF($K6="",$P6-$I6,MIN($P6-$I6,$K6)))))</f>
        <v/>
      </c>
      <c r="R6">
        <f>IF($A6="","",IF($J6="Static",$H6-$I6,IF($K6="",$P6-$I6,MIN($P6-$I6,$K6))))</f>
        <v/>
      </c>
      <c r="S6">
        <f>IF($A6="","",MIN($C6,$D6,$F6)-$Q6)</f>
        <v/>
      </c>
      <c r="T6">
        <f>IF($A6="","",$D6-$R6)</f>
        <v/>
      </c>
      <c r="U6">
        <f>IF($A6="","",IF(OR($S6&lt;=0,$T6&lt;=0,AND($N6&lt;&gt;"",$N6&lt;=0)),"LIMIT HIT","OK"))</f>
        <v/>
      </c>
      <c r="V6">
        <f>IF($A6="","",MAX($C6,$D6,$E6))</f>
        <v/>
      </c>
    </row>
    <row r="7">
      <c r="A7" t="inlineStr">
        <is>
          <t>A2</t>
        </is>
      </c>
      <c r="B7" s="7" t="n">
        <v>46301</v>
      </c>
      <c r="C7" t="n">
        <v>101800</v>
      </c>
      <c r="D7" t="n">
        <v>99100</v>
      </c>
      <c r="E7" t="n">
        <v>102000</v>
      </c>
      <c r="F7" t="n">
        <v>96500</v>
      </c>
      <c r="G7">
        <f>IF($A7="","",$D7-$C7)</f>
        <v/>
      </c>
      <c r="H7">
        <f>IF($A7="","",INDEX(Accounts!$D$2:$D$51,MATCH($A7,Accounts!$A$2:$A$51,0)))</f>
        <v/>
      </c>
      <c r="I7">
        <f>IF($A7="","",INDEX(Accounts!$E$2:$E$51,MATCH($A7,Accounts!$A$2:$A$51,0)))</f>
        <v/>
      </c>
      <c r="J7">
        <f>IF($A7="","",INDEX(Accounts!$F$2:$F$51,MATCH($A7,Accounts!$A$2:$A$51,0)))</f>
        <v/>
      </c>
      <c r="K7">
        <f>IF($A7="","",IF(INDEX(Accounts!$G$2:$G$51,MATCH($A7,Accounts!$A$2:$A$51,0))="","",INDEX(Accounts!$G$2:$G$51,MATCH($A7,Accounts!$A$2:$A$51,0))))</f>
        <v/>
      </c>
      <c r="L7">
        <f>IF($A7="","",IF(INDEX(Accounts!$H$2:$H$51,MATCH($A7,Accounts!$A$2:$A$51,0))="","",INDEX(Accounts!$H$2:$H$51,MATCH($A7,Accounts!$A$2:$A$51,0))))</f>
        <v/>
      </c>
      <c r="M7">
        <f>IF(OR($A7="",$L7=""),"",$C7-$L7)</f>
        <v/>
      </c>
      <c r="N7">
        <f>IF($M7="","",MIN($C7,$D7,$F7)-$M7)</f>
        <v/>
      </c>
      <c r="O7">
        <f>IF($A7="","",IF($J7="Intraday trailing",MAX($H7,_xlfn.MAXIFS($V$1:$V6,$A$1:$A6,$A7)),MAX($H7,_xlfn.MAXIFS($D$1:$D6,$A$1:$A6,$A7))))</f>
        <v/>
      </c>
      <c r="P7">
        <f>IF($A7="","",IF($J7="Intraday trailing",MAX($O7,MAX($C7,$D7,$E7)),MAX($O7,$D7)))</f>
        <v/>
      </c>
      <c r="Q7">
        <f>IF($A7="","",IF($J7="Static",$H7-$I7,IF($J7="EOD trailing",IF($K7="",$O7-$I7,MIN($O7-$I7,$K7)),IF($K7="",$P7-$I7,MIN($P7-$I7,$K7)))))</f>
        <v/>
      </c>
      <c r="R7">
        <f>IF($A7="","",IF($J7="Static",$H7-$I7,IF($K7="",$P7-$I7,MIN($P7-$I7,$K7))))</f>
        <v/>
      </c>
      <c r="S7">
        <f>IF($A7="","",MIN($C7,$D7,$F7)-$Q7)</f>
        <v/>
      </c>
      <c r="T7">
        <f>IF($A7="","",$D7-$R7)</f>
        <v/>
      </c>
      <c r="U7">
        <f>IF($A7="","",IF(OR($S7&lt;=0,$T7&lt;=0,AND($N7&lt;&gt;"",$N7&lt;=0)),"LIMIT HIT","OK"))</f>
        <v/>
      </c>
      <c r="V7">
        <f>IF($A7="","",MAX($C7,$D7,$E7))</f>
        <v/>
      </c>
    </row>
    <row r="8">
      <c r="A8" t="inlineStr">
        <is>
          <t>A2</t>
        </is>
      </c>
      <c r="B8" s="7" t="n">
        <v>46302</v>
      </c>
      <c r="C8" t="n">
        <v>99100</v>
      </c>
      <c r="D8" t="n">
        <v>100400</v>
      </c>
      <c r="E8" t="n">
        <v>100900</v>
      </c>
      <c r="F8" t="n">
        <v>98800</v>
      </c>
      <c r="G8">
        <f>IF($A8="","",$D8-$C8)</f>
        <v/>
      </c>
      <c r="H8">
        <f>IF($A8="","",INDEX(Accounts!$D$2:$D$51,MATCH($A8,Accounts!$A$2:$A$51,0)))</f>
        <v/>
      </c>
      <c r="I8">
        <f>IF($A8="","",INDEX(Accounts!$E$2:$E$51,MATCH($A8,Accounts!$A$2:$A$51,0)))</f>
        <v/>
      </c>
      <c r="J8">
        <f>IF($A8="","",INDEX(Accounts!$F$2:$F$51,MATCH($A8,Accounts!$A$2:$A$51,0)))</f>
        <v/>
      </c>
      <c r="K8">
        <f>IF($A8="","",IF(INDEX(Accounts!$G$2:$G$51,MATCH($A8,Accounts!$A$2:$A$51,0))="","",INDEX(Accounts!$G$2:$G$51,MATCH($A8,Accounts!$A$2:$A$51,0))))</f>
        <v/>
      </c>
      <c r="L8">
        <f>IF($A8="","",IF(INDEX(Accounts!$H$2:$H$51,MATCH($A8,Accounts!$A$2:$A$51,0))="","",INDEX(Accounts!$H$2:$H$51,MATCH($A8,Accounts!$A$2:$A$51,0))))</f>
        <v/>
      </c>
      <c r="M8">
        <f>IF(OR($A8="",$L8=""),"",$C8-$L8)</f>
        <v/>
      </c>
      <c r="N8">
        <f>IF($M8="","",MIN($C8,$D8,$F8)-$M8)</f>
        <v/>
      </c>
      <c r="O8">
        <f>IF($A8="","",IF($J8="Intraday trailing",MAX($H8,_xlfn.MAXIFS($V$1:$V7,$A$1:$A7,$A8)),MAX($H8,_xlfn.MAXIFS($D$1:$D7,$A$1:$A7,$A8))))</f>
        <v/>
      </c>
      <c r="P8">
        <f>IF($A8="","",IF($J8="Intraday trailing",MAX($O8,MAX($C8,$D8,$E8)),MAX($O8,$D8)))</f>
        <v/>
      </c>
      <c r="Q8">
        <f>IF($A8="","",IF($J8="Static",$H8-$I8,IF($J8="EOD trailing",IF($K8="",$O8-$I8,MIN($O8-$I8,$K8)),IF($K8="",$P8-$I8,MIN($P8-$I8,$K8)))))</f>
        <v/>
      </c>
      <c r="R8">
        <f>IF($A8="","",IF($J8="Static",$H8-$I8,IF($K8="",$P8-$I8,MIN($P8-$I8,$K8))))</f>
        <v/>
      </c>
      <c r="S8">
        <f>IF($A8="","",MIN($C8,$D8,$F8)-$Q8)</f>
        <v/>
      </c>
      <c r="T8">
        <f>IF($A8="","",$D8-$R8)</f>
        <v/>
      </c>
      <c r="U8">
        <f>IF($A8="","",IF(OR($S8&lt;=0,$T8&lt;=0,AND($N8&lt;&gt;"",$N8&lt;=0)),"LIMIT HIT","OK"))</f>
        <v/>
      </c>
      <c r="V8">
        <f>IF($A8="","",MAX($C8,$D8,$E8))</f>
        <v/>
      </c>
    </row>
    <row r="9">
      <c r="A9" t="inlineStr">
        <is>
          <t>A3</t>
        </is>
      </c>
      <c r="B9" s="7" t="n">
        <v>46300</v>
      </c>
      <c r="C9" t="n">
        <v>50000</v>
      </c>
      <c r="D9" t="n">
        <v>50200</v>
      </c>
      <c r="E9" t="n">
        <v>51500</v>
      </c>
      <c r="F9" t="n">
        <v>49900</v>
      </c>
      <c r="G9">
        <f>IF($A9="","",$D9-$C9)</f>
        <v/>
      </c>
      <c r="H9">
        <f>IF($A9="","",INDEX(Accounts!$D$2:$D$51,MATCH($A9,Accounts!$A$2:$A$51,0)))</f>
        <v/>
      </c>
      <c r="I9">
        <f>IF($A9="","",INDEX(Accounts!$E$2:$E$51,MATCH($A9,Accounts!$A$2:$A$51,0)))</f>
        <v/>
      </c>
      <c r="J9">
        <f>IF($A9="","",INDEX(Accounts!$F$2:$F$51,MATCH($A9,Accounts!$A$2:$A$51,0)))</f>
        <v/>
      </c>
      <c r="K9">
        <f>IF($A9="","",IF(INDEX(Accounts!$G$2:$G$51,MATCH($A9,Accounts!$A$2:$A$51,0))="","",INDEX(Accounts!$G$2:$G$51,MATCH($A9,Accounts!$A$2:$A$51,0))))</f>
        <v/>
      </c>
      <c r="L9">
        <f>IF($A9="","",IF(INDEX(Accounts!$H$2:$H$51,MATCH($A9,Accounts!$A$2:$A$51,0))="","",INDEX(Accounts!$H$2:$H$51,MATCH($A9,Accounts!$A$2:$A$51,0))))</f>
        <v/>
      </c>
      <c r="M9">
        <f>IF(OR($A9="",$L9=""),"",$C9-$L9)</f>
        <v/>
      </c>
      <c r="N9">
        <f>IF($M9="","",MIN($C9,$D9,$F9)-$M9)</f>
        <v/>
      </c>
      <c r="O9">
        <f>IF($A9="","",IF($J9="Intraday trailing",MAX($H9,_xlfn.MAXIFS($V$1:$V8,$A$1:$A8,$A9)),MAX($H9,_xlfn.MAXIFS($D$1:$D8,$A$1:$A8,$A9))))</f>
        <v/>
      </c>
      <c r="P9">
        <f>IF($A9="","",IF($J9="Intraday trailing",MAX($O9,MAX($C9,$D9,$E9)),MAX($O9,$D9)))</f>
        <v/>
      </c>
      <c r="Q9">
        <f>IF($A9="","",IF($J9="Static",$H9-$I9,IF($J9="EOD trailing",IF($K9="",$O9-$I9,MIN($O9-$I9,$K9)),IF($K9="",$P9-$I9,MIN($P9-$I9,$K9)))))</f>
        <v/>
      </c>
      <c r="R9">
        <f>IF($A9="","",IF($J9="Static",$H9-$I9,IF($K9="",$P9-$I9,MIN($P9-$I9,$K9))))</f>
        <v/>
      </c>
      <c r="S9">
        <f>IF($A9="","",MIN($C9,$D9,$F9)-$Q9)</f>
        <v/>
      </c>
      <c r="T9">
        <f>IF($A9="","",$D9-$R9)</f>
        <v/>
      </c>
      <c r="U9">
        <f>IF($A9="","",IF(OR($S9&lt;=0,$T9&lt;=0,AND($N9&lt;&gt;"",$N9&lt;=0)),"LIMIT HIT","OK"))</f>
        <v/>
      </c>
      <c r="V9">
        <f>IF($A9="","",MAX($C9,$D9,$E9))</f>
        <v/>
      </c>
    </row>
    <row r="10">
      <c r="A10" t="inlineStr">
        <is>
          <t>A3</t>
        </is>
      </c>
      <c r="B10" s="7" t="n">
        <v>46301</v>
      </c>
      <c r="C10" t="n">
        <v>50200</v>
      </c>
      <c r="D10" t="n">
        <v>49600</v>
      </c>
      <c r="E10" t="n">
        <v>50300</v>
      </c>
      <c r="F10" t="n">
        <v>49400</v>
      </c>
      <c r="G10">
        <f>IF($A10="","",$D10-$C10)</f>
        <v/>
      </c>
      <c r="H10">
        <f>IF($A10="","",INDEX(Accounts!$D$2:$D$51,MATCH($A10,Accounts!$A$2:$A$51,0)))</f>
        <v/>
      </c>
      <c r="I10">
        <f>IF($A10="","",INDEX(Accounts!$E$2:$E$51,MATCH($A10,Accounts!$A$2:$A$51,0)))</f>
        <v/>
      </c>
      <c r="J10">
        <f>IF($A10="","",INDEX(Accounts!$F$2:$F$51,MATCH($A10,Accounts!$A$2:$A$51,0)))</f>
        <v/>
      </c>
      <c r="K10">
        <f>IF($A10="","",IF(INDEX(Accounts!$G$2:$G$51,MATCH($A10,Accounts!$A$2:$A$51,0))="","",INDEX(Accounts!$G$2:$G$51,MATCH($A10,Accounts!$A$2:$A$51,0))))</f>
        <v/>
      </c>
      <c r="L10">
        <f>IF($A10="","",IF(INDEX(Accounts!$H$2:$H$51,MATCH($A10,Accounts!$A$2:$A$51,0))="","",INDEX(Accounts!$H$2:$H$51,MATCH($A10,Accounts!$A$2:$A$51,0))))</f>
        <v/>
      </c>
      <c r="M10">
        <f>IF(OR($A10="",$L10=""),"",$C10-$L10)</f>
        <v/>
      </c>
      <c r="N10">
        <f>IF($M10="","",MIN($C10,$D10,$F10)-$M10)</f>
        <v/>
      </c>
      <c r="O10">
        <f>IF($A10="","",IF($J10="Intraday trailing",MAX($H10,_xlfn.MAXIFS($V$1:$V9,$A$1:$A9,$A10)),MAX($H10,_xlfn.MAXIFS($D$1:$D9,$A$1:$A9,$A10))))</f>
        <v/>
      </c>
      <c r="P10">
        <f>IF($A10="","",IF($J10="Intraday trailing",MAX($O10,MAX($C10,$D10,$E10)),MAX($O10,$D10)))</f>
        <v/>
      </c>
      <c r="Q10">
        <f>IF($A10="","",IF($J10="Static",$H10-$I10,IF($J10="EOD trailing",IF($K10="",$O10-$I10,MIN($O10-$I10,$K10)),IF($K10="",$P10-$I10,MIN($P10-$I10,$K10)))))</f>
        <v/>
      </c>
      <c r="R10">
        <f>IF($A10="","",IF($J10="Static",$H10-$I10,IF($K10="",$P10-$I10,MIN($P10-$I10,$K10))))</f>
        <v/>
      </c>
      <c r="S10">
        <f>IF($A10="","",MIN($C10,$D10,$F10)-$Q10)</f>
        <v/>
      </c>
      <c r="T10">
        <f>IF($A10="","",$D10-$R10)</f>
        <v/>
      </c>
      <c r="U10">
        <f>IF($A10="","",IF(OR($S10&lt;=0,$T10&lt;=0,AND($N10&lt;&gt;"",$N10&lt;=0)),"LIMIT HIT","OK"))</f>
        <v/>
      </c>
      <c r="V10">
        <f>IF($A10="","",MAX($C10,$D10,$E10))</f>
        <v/>
      </c>
    </row>
    <row r="11">
      <c r="B11" s="7" t="n"/>
      <c r="G11">
        <f>IF($A11="","",$D11-$C11)</f>
        <v/>
      </c>
      <c r="H11">
        <f>IF($A11="","",INDEX(Accounts!$D$2:$D$51,MATCH($A11,Accounts!$A$2:$A$51,0)))</f>
        <v/>
      </c>
      <c r="I11">
        <f>IF($A11="","",INDEX(Accounts!$E$2:$E$51,MATCH($A11,Accounts!$A$2:$A$51,0)))</f>
        <v/>
      </c>
      <c r="J11">
        <f>IF($A11="","",INDEX(Accounts!$F$2:$F$51,MATCH($A11,Accounts!$A$2:$A$51,0)))</f>
        <v/>
      </c>
      <c r="K11">
        <f>IF($A11="","",IF(INDEX(Accounts!$G$2:$G$51,MATCH($A11,Accounts!$A$2:$A$51,0))="","",INDEX(Accounts!$G$2:$G$51,MATCH($A11,Accounts!$A$2:$A$51,0))))</f>
        <v/>
      </c>
      <c r="L11">
        <f>IF($A11="","",IF(INDEX(Accounts!$H$2:$H$51,MATCH($A11,Accounts!$A$2:$A$51,0))="","",INDEX(Accounts!$H$2:$H$51,MATCH($A11,Accounts!$A$2:$A$51,0))))</f>
        <v/>
      </c>
      <c r="M11">
        <f>IF(OR($A11="",$L11=""),"",$C11-$L11)</f>
        <v/>
      </c>
      <c r="N11">
        <f>IF($M11="","",MIN($C11,$D11,$F11)-$M11)</f>
        <v/>
      </c>
      <c r="O11">
        <f>IF($A11="","",IF($J11="Intraday trailing",MAX($H11,_xlfn.MAXIFS($V$1:$V10,$A$1:$A10,$A11)),MAX($H11,_xlfn.MAXIFS($D$1:$D10,$A$1:$A10,$A11))))</f>
        <v/>
      </c>
      <c r="P11">
        <f>IF($A11="","",IF($J11="Intraday trailing",MAX($O11,MAX($C11,$D11,$E11)),MAX($O11,$D11)))</f>
        <v/>
      </c>
      <c r="Q11">
        <f>IF($A11="","",IF($J11="Static",$H11-$I11,IF($J11="EOD trailing",IF($K11="",$O11-$I11,MIN($O11-$I11,$K11)),IF($K11="",$P11-$I11,MIN($P11-$I11,$K11)))))</f>
        <v/>
      </c>
      <c r="R11">
        <f>IF($A11="","",IF($J11="Static",$H11-$I11,IF($K11="",$P11-$I11,MIN($P11-$I11,$K11))))</f>
        <v/>
      </c>
      <c r="S11">
        <f>IF($A11="","",MIN($C11,$D11,$F11)-$Q11)</f>
        <v/>
      </c>
      <c r="T11">
        <f>IF($A11="","",$D11-$R11)</f>
        <v/>
      </c>
      <c r="U11">
        <f>IF($A11="","",IF(OR($S11&lt;=0,$T11&lt;=0,AND($N11&lt;&gt;"",$N11&lt;=0)),"LIMIT HIT","OK"))</f>
        <v/>
      </c>
      <c r="V11">
        <f>IF($A11="","",MAX($C11,$D11,$E11))</f>
        <v/>
      </c>
    </row>
    <row r="12">
      <c r="B12" s="7" t="n"/>
      <c r="G12">
        <f>IF($A12="","",$D12-$C12)</f>
        <v/>
      </c>
      <c r="H12">
        <f>IF($A12="","",INDEX(Accounts!$D$2:$D$51,MATCH($A12,Accounts!$A$2:$A$51,0)))</f>
        <v/>
      </c>
      <c r="I12">
        <f>IF($A12="","",INDEX(Accounts!$E$2:$E$51,MATCH($A12,Accounts!$A$2:$A$51,0)))</f>
        <v/>
      </c>
      <c r="J12">
        <f>IF($A12="","",INDEX(Accounts!$F$2:$F$51,MATCH($A12,Accounts!$A$2:$A$51,0)))</f>
        <v/>
      </c>
      <c r="K12">
        <f>IF($A12="","",IF(INDEX(Accounts!$G$2:$G$51,MATCH($A12,Accounts!$A$2:$A$51,0))="","",INDEX(Accounts!$G$2:$G$51,MATCH($A12,Accounts!$A$2:$A$51,0))))</f>
        <v/>
      </c>
      <c r="L12">
        <f>IF($A12="","",IF(INDEX(Accounts!$H$2:$H$51,MATCH($A12,Accounts!$A$2:$A$51,0))="","",INDEX(Accounts!$H$2:$H$51,MATCH($A12,Accounts!$A$2:$A$51,0))))</f>
        <v/>
      </c>
      <c r="M12">
        <f>IF(OR($A12="",$L12=""),"",$C12-$L12)</f>
        <v/>
      </c>
      <c r="N12">
        <f>IF($M12="","",MIN($C12,$D12,$F12)-$M12)</f>
        <v/>
      </c>
      <c r="O12">
        <f>IF($A12="","",IF($J12="Intraday trailing",MAX($H12,_xlfn.MAXIFS($V$1:$V11,$A$1:$A11,$A12)),MAX($H12,_xlfn.MAXIFS($D$1:$D11,$A$1:$A11,$A12))))</f>
        <v/>
      </c>
      <c r="P12">
        <f>IF($A12="","",IF($J12="Intraday trailing",MAX($O12,MAX($C12,$D12,$E12)),MAX($O12,$D12)))</f>
        <v/>
      </c>
      <c r="Q12">
        <f>IF($A12="","",IF($J12="Static",$H12-$I12,IF($J12="EOD trailing",IF($K12="",$O12-$I12,MIN($O12-$I12,$K12)),IF($K12="",$P12-$I12,MIN($P12-$I12,$K12)))))</f>
        <v/>
      </c>
      <c r="R12">
        <f>IF($A12="","",IF($J12="Static",$H12-$I12,IF($K12="",$P12-$I12,MIN($P12-$I12,$K12))))</f>
        <v/>
      </c>
      <c r="S12">
        <f>IF($A12="","",MIN($C12,$D12,$F12)-$Q12)</f>
        <v/>
      </c>
      <c r="T12">
        <f>IF($A12="","",$D12-$R12)</f>
        <v/>
      </c>
      <c r="U12">
        <f>IF($A12="","",IF(OR($S12&lt;=0,$T12&lt;=0,AND($N12&lt;&gt;"",$N12&lt;=0)),"LIMIT HIT","OK"))</f>
        <v/>
      </c>
      <c r="V12">
        <f>IF($A12="","",MAX($C12,$D12,$E12))</f>
        <v/>
      </c>
    </row>
    <row r="13">
      <c r="B13" s="7" t="n"/>
      <c r="G13">
        <f>IF($A13="","",$D13-$C13)</f>
        <v/>
      </c>
      <c r="H13">
        <f>IF($A13="","",INDEX(Accounts!$D$2:$D$51,MATCH($A13,Accounts!$A$2:$A$51,0)))</f>
        <v/>
      </c>
      <c r="I13">
        <f>IF($A13="","",INDEX(Accounts!$E$2:$E$51,MATCH($A13,Accounts!$A$2:$A$51,0)))</f>
        <v/>
      </c>
      <c r="J13">
        <f>IF($A13="","",INDEX(Accounts!$F$2:$F$51,MATCH($A13,Accounts!$A$2:$A$51,0)))</f>
        <v/>
      </c>
      <c r="K13">
        <f>IF($A13="","",IF(INDEX(Accounts!$G$2:$G$51,MATCH($A13,Accounts!$A$2:$A$51,0))="","",INDEX(Accounts!$G$2:$G$51,MATCH($A13,Accounts!$A$2:$A$51,0))))</f>
        <v/>
      </c>
      <c r="L13">
        <f>IF($A13="","",IF(INDEX(Accounts!$H$2:$H$51,MATCH($A13,Accounts!$A$2:$A$51,0))="","",INDEX(Accounts!$H$2:$H$51,MATCH($A13,Accounts!$A$2:$A$51,0))))</f>
        <v/>
      </c>
      <c r="M13">
        <f>IF(OR($A13="",$L13=""),"",$C13-$L13)</f>
        <v/>
      </c>
      <c r="N13">
        <f>IF($M13="","",MIN($C13,$D13,$F13)-$M13)</f>
        <v/>
      </c>
      <c r="O13">
        <f>IF($A13="","",IF($J13="Intraday trailing",MAX($H13,_xlfn.MAXIFS($V$1:$V12,$A$1:$A12,$A13)),MAX($H13,_xlfn.MAXIFS($D$1:$D12,$A$1:$A12,$A13))))</f>
        <v/>
      </c>
      <c r="P13">
        <f>IF($A13="","",IF($J13="Intraday trailing",MAX($O13,MAX($C13,$D13,$E13)),MAX($O13,$D13)))</f>
        <v/>
      </c>
      <c r="Q13">
        <f>IF($A13="","",IF($J13="Static",$H13-$I13,IF($J13="EOD trailing",IF($K13="",$O13-$I13,MIN($O13-$I13,$K13)),IF($K13="",$P13-$I13,MIN($P13-$I13,$K13)))))</f>
        <v/>
      </c>
      <c r="R13">
        <f>IF($A13="","",IF($J13="Static",$H13-$I13,IF($K13="",$P13-$I13,MIN($P13-$I13,$K13))))</f>
        <v/>
      </c>
      <c r="S13">
        <f>IF($A13="","",MIN($C13,$D13,$F13)-$Q13)</f>
        <v/>
      </c>
      <c r="T13">
        <f>IF($A13="","",$D13-$R13)</f>
        <v/>
      </c>
      <c r="U13">
        <f>IF($A13="","",IF(OR($S13&lt;=0,$T13&lt;=0,AND($N13&lt;&gt;"",$N13&lt;=0)),"LIMIT HIT","OK"))</f>
        <v/>
      </c>
      <c r="V13">
        <f>IF($A13="","",MAX($C13,$D13,$E13))</f>
        <v/>
      </c>
    </row>
    <row r="14">
      <c r="B14" s="7" t="n"/>
      <c r="G14">
        <f>IF($A14="","",$D14-$C14)</f>
        <v/>
      </c>
      <c r="H14">
        <f>IF($A14="","",INDEX(Accounts!$D$2:$D$51,MATCH($A14,Accounts!$A$2:$A$51,0)))</f>
        <v/>
      </c>
      <c r="I14">
        <f>IF($A14="","",INDEX(Accounts!$E$2:$E$51,MATCH($A14,Accounts!$A$2:$A$51,0)))</f>
        <v/>
      </c>
      <c r="J14">
        <f>IF($A14="","",INDEX(Accounts!$F$2:$F$51,MATCH($A14,Accounts!$A$2:$A$51,0)))</f>
        <v/>
      </c>
      <c r="K14">
        <f>IF($A14="","",IF(INDEX(Accounts!$G$2:$G$51,MATCH($A14,Accounts!$A$2:$A$51,0))="","",INDEX(Accounts!$G$2:$G$51,MATCH($A14,Accounts!$A$2:$A$51,0))))</f>
        <v/>
      </c>
      <c r="L14">
        <f>IF($A14="","",IF(INDEX(Accounts!$H$2:$H$51,MATCH($A14,Accounts!$A$2:$A$51,0))="","",INDEX(Accounts!$H$2:$H$51,MATCH($A14,Accounts!$A$2:$A$51,0))))</f>
        <v/>
      </c>
      <c r="M14">
        <f>IF(OR($A14="",$L14=""),"",$C14-$L14)</f>
        <v/>
      </c>
      <c r="N14">
        <f>IF($M14="","",MIN($C14,$D14,$F14)-$M14)</f>
        <v/>
      </c>
      <c r="O14">
        <f>IF($A14="","",IF($J14="Intraday trailing",MAX($H14,_xlfn.MAXIFS($V$1:$V13,$A$1:$A13,$A14)),MAX($H14,_xlfn.MAXIFS($D$1:$D13,$A$1:$A13,$A14))))</f>
        <v/>
      </c>
      <c r="P14">
        <f>IF($A14="","",IF($J14="Intraday trailing",MAX($O14,MAX($C14,$D14,$E14)),MAX($O14,$D14)))</f>
        <v/>
      </c>
      <c r="Q14">
        <f>IF($A14="","",IF($J14="Static",$H14-$I14,IF($J14="EOD trailing",IF($K14="",$O14-$I14,MIN($O14-$I14,$K14)),IF($K14="",$P14-$I14,MIN($P14-$I14,$K14)))))</f>
        <v/>
      </c>
      <c r="R14">
        <f>IF($A14="","",IF($J14="Static",$H14-$I14,IF($K14="",$P14-$I14,MIN($P14-$I14,$K14))))</f>
        <v/>
      </c>
      <c r="S14">
        <f>IF($A14="","",MIN($C14,$D14,$F14)-$Q14)</f>
        <v/>
      </c>
      <c r="T14">
        <f>IF($A14="","",$D14-$R14)</f>
        <v/>
      </c>
      <c r="U14">
        <f>IF($A14="","",IF(OR($S14&lt;=0,$T14&lt;=0,AND($N14&lt;&gt;"",$N14&lt;=0)),"LIMIT HIT","OK"))</f>
        <v/>
      </c>
      <c r="V14">
        <f>IF($A14="","",MAX($C14,$D14,$E14))</f>
        <v/>
      </c>
    </row>
    <row r="15">
      <c r="B15" s="7" t="n"/>
      <c r="G15">
        <f>IF($A15="","",$D15-$C15)</f>
        <v/>
      </c>
      <c r="H15">
        <f>IF($A15="","",INDEX(Accounts!$D$2:$D$51,MATCH($A15,Accounts!$A$2:$A$51,0)))</f>
        <v/>
      </c>
      <c r="I15">
        <f>IF($A15="","",INDEX(Accounts!$E$2:$E$51,MATCH($A15,Accounts!$A$2:$A$51,0)))</f>
        <v/>
      </c>
      <c r="J15">
        <f>IF($A15="","",INDEX(Accounts!$F$2:$F$51,MATCH($A15,Accounts!$A$2:$A$51,0)))</f>
        <v/>
      </c>
      <c r="K15">
        <f>IF($A15="","",IF(INDEX(Accounts!$G$2:$G$51,MATCH($A15,Accounts!$A$2:$A$51,0))="","",INDEX(Accounts!$G$2:$G$51,MATCH($A15,Accounts!$A$2:$A$51,0))))</f>
        <v/>
      </c>
      <c r="L15">
        <f>IF($A15="","",IF(INDEX(Accounts!$H$2:$H$51,MATCH($A15,Accounts!$A$2:$A$51,0))="","",INDEX(Accounts!$H$2:$H$51,MATCH($A15,Accounts!$A$2:$A$51,0))))</f>
        <v/>
      </c>
      <c r="M15">
        <f>IF(OR($A15="",$L15=""),"",$C15-$L15)</f>
        <v/>
      </c>
      <c r="N15">
        <f>IF($M15="","",MIN($C15,$D15,$F15)-$M15)</f>
        <v/>
      </c>
      <c r="O15">
        <f>IF($A15="","",IF($J15="Intraday trailing",MAX($H15,_xlfn.MAXIFS($V$1:$V14,$A$1:$A14,$A15)),MAX($H15,_xlfn.MAXIFS($D$1:$D14,$A$1:$A14,$A15))))</f>
        <v/>
      </c>
      <c r="P15">
        <f>IF($A15="","",IF($J15="Intraday trailing",MAX($O15,MAX($C15,$D15,$E15)),MAX($O15,$D15)))</f>
        <v/>
      </c>
      <c r="Q15">
        <f>IF($A15="","",IF($J15="Static",$H15-$I15,IF($J15="EOD trailing",IF($K15="",$O15-$I15,MIN($O15-$I15,$K15)),IF($K15="",$P15-$I15,MIN($P15-$I15,$K15)))))</f>
        <v/>
      </c>
      <c r="R15">
        <f>IF($A15="","",IF($J15="Static",$H15-$I15,IF($K15="",$P15-$I15,MIN($P15-$I15,$K15))))</f>
        <v/>
      </c>
      <c r="S15">
        <f>IF($A15="","",MIN($C15,$D15,$F15)-$Q15)</f>
        <v/>
      </c>
      <c r="T15">
        <f>IF($A15="","",$D15-$R15)</f>
        <v/>
      </c>
      <c r="U15">
        <f>IF($A15="","",IF(OR($S15&lt;=0,$T15&lt;=0,AND($N15&lt;&gt;"",$N15&lt;=0)),"LIMIT HIT","OK"))</f>
        <v/>
      </c>
      <c r="V15">
        <f>IF($A15="","",MAX($C15,$D15,$E15))</f>
        <v/>
      </c>
    </row>
    <row r="16">
      <c r="B16" s="7" t="n"/>
      <c r="G16">
        <f>IF($A16="","",$D16-$C16)</f>
        <v/>
      </c>
      <c r="H16">
        <f>IF($A16="","",INDEX(Accounts!$D$2:$D$51,MATCH($A16,Accounts!$A$2:$A$51,0)))</f>
        <v/>
      </c>
      <c r="I16">
        <f>IF($A16="","",INDEX(Accounts!$E$2:$E$51,MATCH($A16,Accounts!$A$2:$A$51,0)))</f>
        <v/>
      </c>
      <c r="J16">
        <f>IF($A16="","",INDEX(Accounts!$F$2:$F$51,MATCH($A16,Accounts!$A$2:$A$51,0)))</f>
        <v/>
      </c>
      <c r="K16">
        <f>IF($A16="","",IF(INDEX(Accounts!$G$2:$G$51,MATCH($A16,Accounts!$A$2:$A$51,0))="","",INDEX(Accounts!$G$2:$G$51,MATCH($A16,Accounts!$A$2:$A$51,0))))</f>
        <v/>
      </c>
      <c r="L16">
        <f>IF($A16="","",IF(INDEX(Accounts!$H$2:$H$51,MATCH($A16,Accounts!$A$2:$A$51,0))="","",INDEX(Accounts!$H$2:$H$51,MATCH($A16,Accounts!$A$2:$A$51,0))))</f>
        <v/>
      </c>
      <c r="M16">
        <f>IF(OR($A16="",$L16=""),"",$C16-$L16)</f>
        <v/>
      </c>
      <c r="N16">
        <f>IF($M16="","",MIN($C16,$D16,$F16)-$M16)</f>
        <v/>
      </c>
      <c r="O16">
        <f>IF($A16="","",IF($J16="Intraday trailing",MAX($H16,_xlfn.MAXIFS($V$1:$V15,$A$1:$A15,$A16)),MAX($H16,_xlfn.MAXIFS($D$1:$D15,$A$1:$A15,$A16))))</f>
        <v/>
      </c>
      <c r="P16">
        <f>IF($A16="","",IF($J16="Intraday trailing",MAX($O16,MAX($C16,$D16,$E16)),MAX($O16,$D16)))</f>
        <v/>
      </c>
      <c r="Q16">
        <f>IF($A16="","",IF($J16="Static",$H16-$I16,IF($J16="EOD trailing",IF($K16="",$O16-$I16,MIN($O16-$I16,$K16)),IF($K16="",$P16-$I16,MIN($P16-$I16,$K16)))))</f>
        <v/>
      </c>
      <c r="R16">
        <f>IF($A16="","",IF($J16="Static",$H16-$I16,IF($K16="",$P16-$I16,MIN($P16-$I16,$K16))))</f>
        <v/>
      </c>
      <c r="S16">
        <f>IF($A16="","",MIN($C16,$D16,$F16)-$Q16)</f>
        <v/>
      </c>
      <c r="T16">
        <f>IF($A16="","",$D16-$R16)</f>
        <v/>
      </c>
      <c r="U16">
        <f>IF($A16="","",IF(OR($S16&lt;=0,$T16&lt;=0,AND($N16&lt;&gt;"",$N16&lt;=0)),"LIMIT HIT","OK"))</f>
        <v/>
      </c>
      <c r="V16">
        <f>IF($A16="","",MAX($C16,$D16,$E16))</f>
        <v/>
      </c>
    </row>
    <row r="17">
      <c r="B17" s="7" t="n"/>
      <c r="G17">
        <f>IF($A17="","",$D17-$C17)</f>
        <v/>
      </c>
      <c r="H17">
        <f>IF($A17="","",INDEX(Accounts!$D$2:$D$51,MATCH($A17,Accounts!$A$2:$A$51,0)))</f>
        <v/>
      </c>
      <c r="I17">
        <f>IF($A17="","",INDEX(Accounts!$E$2:$E$51,MATCH($A17,Accounts!$A$2:$A$51,0)))</f>
        <v/>
      </c>
      <c r="J17">
        <f>IF($A17="","",INDEX(Accounts!$F$2:$F$51,MATCH($A17,Accounts!$A$2:$A$51,0)))</f>
        <v/>
      </c>
      <c r="K17">
        <f>IF($A17="","",IF(INDEX(Accounts!$G$2:$G$51,MATCH($A17,Accounts!$A$2:$A$51,0))="","",INDEX(Accounts!$G$2:$G$51,MATCH($A17,Accounts!$A$2:$A$51,0))))</f>
        <v/>
      </c>
      <c r="L17">
        <f>IF($A17="","",IF(INDEX(Accounts!$H$2:$H$51,MATCH($A17,Accounts!$A$2:$A$51,0))="","",INDEX(Accounts!$H$2:$H$51,MATCH($A17,Accounts!$A$2:$A$51,0))))</f>
        <v/>
      </c>
      <c r="M17">
        <f>IF(OR($A17="",$L17=""),"",$C17-$L17)</f>
        <v/>
      </c>
      <c r="N17">
        <f>IF($M17="","",MIN($C17,$D17,$F17)-$M17)</f>
        <v/>
      </c>
      <c r="O17">
        <f>IF($A17="","",IF($J17="Intraday trailing",MAX($H17,_xlfn.MAXIFS($V$1:$V16,$A$1:$A16,$A17)),MAX($H17,_xlfn.MAXIFS($D$1:$D16,$A$1:$A16,$A17))))</f>
        <v/>
      </c>
      <c r="P17">
        <f>IF($A17="","",IF($J17="Intraday trailing",MAX($O17,MAX($C17,$D17,$E17)),MAX($O17,$D17)))</f>
        <v/>
      </c>
      <c r="Q17">
        <f>IF($A17="","",IF($J17="Static",$H17-$I17,IF($J17="EOD trailing",IF($K17="",$O17-$I17,MIN($O17-$I17,$K17)),IF($K17="",$P17-$I17,MIN($P17-$I17,$K17)))))</f>
        <v/>
      </c>
      <c r="R17">
        <f>IF($A17="","",IF($J17="Static",$H17-$I17,IF($K17="",$P17-$I17,MIN($P17-$I17,$K17))))</f>
        <v/>
      </c>
      <c r="S17">
        <f>IF($A17="","",MIN($C17,$D17,$F17)-$Q17)</f>
        <v/>
      </c>
      <c r="T17">
        <f>IF($A17="","",$D17-$R17)</f>
        <v/>
      </c>
      <c r="U17">
        <f>IF($A17="","",IF(OR($S17&lt;=0,$T17&lt;=0,AND($N17&lt;&gt;"",$N17&lt;=0)),"LIMIT HIT","OK"))</f>
        <v/>
      </c>
      <c r="V17">
        <f>IF($A17="","",MAX($C17,$D17,$E17))</f>
        <v/>
      </c>
    </row>
    <row r="18">
      <c r="B18" s="7" t="n"/>
      <c r="G18">
        <f>IF($A18="","",$D18-$C18)</f>
        <v/>
      </c>
      <c r="H18">
        <f>IF($A18="","",INDEX(Accounts!$D$2:$D$51,MATCH($A18,Accounts!$A$2:$A$51,0)))</f>
        <v/>
      </c>
      <c r="I18">
        <f>IF($A18="","",INDEX(Accounts!$E$2:$E$51,MATCH($A18,Accounts!$A$2:$A$51,0)))</f>
        <v/>
      </c>
      <c r="J18">
        <f>IF($A18="","",INDEX(Accounts!$F$2:$F$51,MATCH($A18,Accounts!$A$2:$A$51,0)))</f>
        <v/>
      </c>
      <c r="K18">
        <f>IF($A18="","",IF(INDEX(Accounts!$G$2:$G$51,MATCH($A18,Accounts!$A$2:$A$51,0))="","",INDEX(Accounts!$G$2:$G$51,MATCH($A18,Accounts!$A$2:$A$51,0))))</f>
        <v/>
      </c>
      <c r="L18">
        <f>IF($A18="","",IF(INDEX(Accounts!$H$2:$H$51,MATCH($A18,Accounts!$A$2:$A$51,0))="","",INDEX(Accounts!$H$2:$H$51,MATCH($A18,Accounts!$A$2:$A$51,0))))</f>
        <v/>
      </c>
      <c r="M18">
        <f>IF(OR($A18="",$L18=""),"",$C18-$L18)</f>
        <v/>
      </c>
      <c r="N18">
        <f>IF($M18="","",MIN($C18,$D18,$F18)-$M18)</f>
        <v/>
      </c>
      <c r="O18">
        <f>IF($A18="","",IF($J18="Intraday trailing",MAX($H18,_xlfn.MAXIFS($V$1:$V17,$A$1:$A17,$A18)),MAX($H18,_xlfn.MAXIFS($D$1:$D17,$A$1:$A17,$A18))))</f>
        <v/>
      </c>
      <c r="P18">
        <f>IF($A18="","",IF($J18="Intraday trailing",MAX($O18,MAX($C18,$D18,$E18)),MAX($O18,$D18)))</f>
        <v/>
      </c>
      <c r="Q18">
        <f>IF($A18="","",IF($J18="Static",$H18-$I18,IF($J18="EOD trailing",IF($K18="",$O18-$I18,MIN($O18-$I18,$K18)),IF($K18="",$P18-$I18,MIN($P18-$I18,$K18)))))</f>
        <v/>
      </c>
      <c r="R18">
        <f>IF($A18="","",IF($J18="Static",$H18-$I18,IF($K18="",$P18-$I18,MIN($P18-$I18,$K18))))</f>
        <v/>
      </c>
      <c r="S18">
        <f>IF($A18="","",MIN($C18,$D18,$F18)-$Q18)</f>
        <v/>
      </c>
      <c r="T18">
        <f>IF($A18="","",$D18-$R18)</f>
        <v/>
      </c>
      <c r="U18">
        <f>IF($A18="","",IF(OR($S18&lt;=0,$T18&lt;=0,AND($N18&lt;&gt;"",$N18&lt;=0)),"LIMIT HIT","OK"))</f>
        <v/>
      </c>
      <c r="V18">
        <f>IF($A18="","",MAX($C18,$D18,$E18))</f>
        <v/>
      </c>
    </row>
    <row r="19">
      <c r="B19" s="7" t="n"/>
      <c r="G19">
        <f>IF($A19="","",$D19-$C19)</f>
        <v/>
      </c>
      <c r="H19">
        <f>IF($A19="","",INDEX(Accounts!$D$2:$D$51,MATCH($A19,Accounts!$A$2:$A$51,0)))</f>
        <v/>
      </c>
      <c r="I19">
        <f>IF($A19="","",INDEX(Accounts!$E$2:$E$51,MATCH($A19,Accounts!$A$2:$A$51,0)))</f>
        <v/>
      </c>
      <c r="J19">
        <f>IF($A19="","",INDEX(Accounts!$F$2:$F$51,MATCH($A19,Accounts!$A$2:$A$51,0)))</f>
        <v/>
      </c>
      <c r="K19">
        <f>IF($A19="","",IF(INDEX(Accounts!$G$2:$G$51,MATCH($A19,Accounts!$A$2:$A$51,0))="","",INDEX(Accounts!$G$2:$G$51,MATCH($A19,Accounts!$A$2:$A$51,0))))</f>
        <v/>
      </c>
      <c r="L19">
        <f>IF($A19="","",IF(INDEX(Accounts!$H$2:$H$51,MATCH($A19,Accounts!$A$2:$A$51,0))="","",INDEX(Accounts!$H$2:$H$51,MATCH($A19,Accounts!$A$2:$A$51,0))))</f>
        <v/>
      </c>
      <c r="M19">
        <f>IF(OR($A19="",$L19=""),"",$C19-$L19)</f>
        <v/>
      </c>
      <c r="N19">
        <f>IF($M19="","",MIN($C19,$D19,$F19)-$M19)</f>
        <v/>
      </c>
      <c r="O19">
        <f>IF($A19="","",IF($J19="Intraday trailing",MAX($H19,_xlfn.MAXIFS($V$1:$V18,$A$1:$A18,$A19)),MAX($H19,_xlfn.MAXIFS($D$1:$D18,$A$1:$A18,$A19))))</f>
        <v/>
      </c>
      <c r="P19">
        <f>IF($A19="","",IF($J19="Intraday trailing",MAX($O19,MAX($C19,$D19,$E19)),MAX($O19,$D19)))</f>
        <v/>
      </c>
      <c r="Q19">
        <f>IF($A19="","",IF($J19="Static",$H19-$I19,IF($J19="EOD trailing",IF($K19="",$O19-$I19,MIN($O19-$I19,$K19)),IF($K19="",$P19-$I19,MIN($P19-$I19,$K19)))))</f>
        <v/>
      </c>
      <c r="R19">
        <f>IF($A19="","",IF($J19="Static",$H19-$I19,IF($K19="",$P19-$I19,MIN($P19-$I19,$K19))))</f>
        <v/>
      </c>
      <c r="S19">
        <f>IF($A19="","",MIN($C19,$D19,$F19)-$Q19)</f>
        <v/>
      </c>
      <c r="T19">
        <f>IF($A19="","",$D19-$R19)</f>
        <v/>
      </c>
      <c r="U19">
        <f>IF($A19="","",IF(OR($S19&lt;=0,$T19&lt;=0,AND($N19&lt;&gt;"",$N19&lt;=0)),"LIMIT HIT","OK"))</f>
        <v/>
      </c>
      <c r="V19">
        <f>IF($A19="","",MAX($C19,$D19,$E19))</f>
        <v/>
      </c>
    </row>
    <row r="20">
      <c r="B20" s="7" t="n"/>
      <c r="G20">
        <f>IF($A20="","",$D20-$C20)</f>
        <v/>
      </c>
      <c r="H20">
        <f>IF($A20="","",INDEX(Accounts!$D$2:$D$51,MATCH($A20,Accounts!$A$2:$A$51,0)))</f>
        <v/>
      </c>
      <c r="I20">
        <f>IF($A20="","",INDEX(Accounts!$E$2:$E$51,MATCH($A20,Accounts!$A$2:$A$51,0)))</f>
        <v/>
      </c>
      <c r="J20">
        <f>IF($A20="","",INDEX(Accounts!$F$2:$F$51,MATCH($A20,Accounts!$A$2:$A$51,0)))</f>
        <v/>
      </c>
      <c r="K20">
        <f>IF($A20="","",IF(INDEX(Accounts!$G$2:$G$51,MATCH($A20,Accounts!$A$2:$A$51,0))="","",INDEX(Accounts!$G$2:$G$51,MATCH($A20,Accounts!$A$2:$A$51,0))))</f>
        <v/>
      </c>
      <c r="L20">
        <f>IF($A20="","",IF(INDEX(Accounts!$H$2:$H$51,MATCH($A20,Accounts!$A$2:$A$51,0))="","",INDEX(Accounts!$H$2:$H$51,MATCH($A20,Accounts!$A$2:$A$51,0))))</f>
        <v/>
      </c>
      <c r="M20">
        <f>IF(OR($A20="",$L20=""),"",$C20-$L20)</f>
        <v/>
      </c>
      <c r="N20">
        <f>IF($M20="","",MIN($C20,$D20,$F20)-$M20)</f>
        <v/>
      </c>
      <c r="O20">
        <f>IF($A20="","",IF($J20="Intraday trailing",MAX($H20,_xlfn.MAXIFS($V$1:$V19,$A$1:$A19,$A20)),MAX($H20,_xlfn.MAXIFS($D$1:$D19,$A$1:$A19,$A20))))</f>
        <v/>
      </c>
      <c r="P20">
        <f>IF($A20="","",IF($J20="Intraday trailing",MAX($O20,MAX($C20,$D20,$E20)),MAX($O20,$D20)))</f>
        <v/>
      </c>
      <c r="Q20">
        <f>IF($A20="","",IF($J20="Static",$H20-$I20,IF($J20="EOD trailing",IF($K20="",$O20-$I20,MIN($O20-$I20,$K20)),IF($K20="",$P20-$I20,MIN($P20-$I20,$K20)))))</f>
        <v/>
      </c>
      <c r="R20">
        <f>IF($A20="","",IF($J20="Static",$H20-$I20,IF($K20="",$P20-$I20,MIN($P20-$I20,$K20))))</f>
        <v/>
      </c>
      <c r="S20">
        <f>IF($A20="","",MIN($C20,$D20,$F20)-$Q20)</f>
        <v/>
      </c>
      <c r="T20">
        <f>IF($A20="","",$D20-$R20)</f>
        <v/>
      </c>
      <c r="U20">
        <f>IF($A20="","",IF(OR($S20&lt;=0,$T20&lt;=0,AND($N20&lt;&gt;"",$N20&lt;=0)),"LIMIT HIT","OK"))</f>
        <v/>
      </c>
      <c r="V20">
        <f>IF($A20="","",MAX($C20,$D20,$E20))</f>
        <v/>
      </c>
    </row>
    <row r="21">
      <c r="B21" s="7" t="n"/>
      <c r="G21">
        <f>IF($A21="","",$D21-$C21)</f>
        <v/>
      </c>
      <c r="H21">
        <f>IF($A21="","",INDEX(Accounts!$D$2:$D$51,MATCH($A21,Accounts!$A$2:$A$51,0)))</f>
        <v/>
      </c>
      <c r="I21">
        <f>IF($A21="","",INDEX(Accounts!$E$2:$E$51,MATCH($A21,Accounts!$A$2:$A$51,0)))</f>
        <v/>
      </c>
      <c r="J21">
        <f>IF($A21="","",INDEX(Accounts!$F$2:$F$51,MATCH($A21,Accounts!$A$2:$A$51,0)))</f>
        <v/>
      </c>
      <c r="K21">
        <f>IF($A21="","",IF(INDEX(Accounts!$G$2:$G$51,MATCH($A21,Accounts!$A$2:$A$51,0))="","",INDEX(Accounts!$G$2:$G$51,MATCH($A21,Accounts!$A$2:$A$51,0))))</f>
        <v/>
      </c>
      <c r="L21">
        <f>IF($A21="","",IF(INDEX(Accounts!$H$2:$H$51,MATCH($A21,Accounts!$A$2:$A$51,0))="","",INDEX(Accounts!$H$2:$H$51,MATCH($A21,Accounts!$A$2:$A$51,0))))</f>
        <v/>
      </c>
      <c r="M21">
        <f>IF(OR($A21="",$L21=""),"",$C21-$L21)</f>
        <v/>
      </c>
      <c r="N21">
        <f>IF($M21="","",MIN($C21,$D21,$F21)-$M21)</f>
        <v/>
      </c>
      <c r="O21">
        <f>IF($A21="","",IF($J21="Intraday trailing",MAX($H21,_xlfn.MAXIFS($V$1:$V20,$A$1:$A20,$A21)),MAX($H21,_xlfn.MAXIFS($D$1:$D20,$A$1:$A20,$A21))))</f>
        <v/>
      </c>
      <c r="P21">
        <f>IF($A21="","",IF($J21="Intraday trailing",MAX($O21,MAX($C21,$D21,$E21)),MAX($O21,$D21)))</f>
        <v/>
      </c>
      <c r="Q21">
        <f>IF($A21="","",IF($J21="Static",$H21-$I21,IF($J21="EOD trailing",IF($K21="",$O21-$I21,MIN($O21-$I21,$K21)),IF($K21="",$P21-$I21,MIN($P21-$I21,$K21)))))</f>
        <v/>
      </c>
      <c r="R21">
        <f>IF($A21="","",IF($J21="Static",$H21-$I21,IF($K21="",$P21-$I21,MIN($P21-$I21,$K21))))</f>
        <v/>
      </c>
      <c r="S21">
        <f>IF($A21="","",MIN($C21,$D21,$F21)-$Q21)</f>
        <v/>
      </c>
      <c r="T21">
        <f>IF($A21="","",$D21-$R21)</f>
        <v/>
      </c>
      <c r="U21">
        <f>IF($A21="","",IF(OR($S21&lt;=0,$T21&lt;=0,AND($N21&lt;&gt;"",$N21&lt;=0)),"LIMIT HIT","OK"))</f>
        <v/>
      </c>
      <c r="V21">
        <f>IF($A21="","",MAX($C21,$D21,$E21))</f>
        <v/>
      </c>
    </row>
    <row r="22">
      <c r="B22" s="7" t="n"/>
      <c r="G22">
        <f>IF($A22="","",$D22-$C22)</f>
        <v/>
      </c>
      <c r="H22">
        <f>IF($A22="","",INDEX(Accounts!$D$2:$D$51,MATCH($A22,Accounts!$A$2:$A$51,0)))</f>
        <v/>
      </c>
      <c r="I22">
        <f>IF($A22="","",INDEX(Accounts!$E$2:$E$51,MATCH($A22,Accounts!$A$2:$A$51,0)))</f>
        <v/>
      </c>
      <c r="J22">
        <f>IF($A22="","",INDEX(Accounts!$F$2:$F$51,MATCH($A22,Accounts!$A$2:$A$51,0)))</f>
        <v/>
      </c>
      <c r="K22">
        <f>IF($A22="","",IF(INDEX(Accounts!$G$2:$G$51,MATCH($A22,Accounts!$A$2:$A$51,0))="","",INDEX(Accounts!$G$2:$G$51,MATCH($A22,Accounts!$A$2:$A$51,0))))</f>
        <v/>
      </c>
      <c r="L22">
        <f>IF($A22="","",IF(INDEX(Accounts!$H$2:$H$51,MATCH($A22,Accounts!$A$2:$A$51,0))="","",INDEX(Accounts!$H$2:$H$51,MATCH($A22,Accounts!$A$2:$A$51,0))))</f>
        <v/>
      </c>
      <c r="M22">
        <f>IF(OR($A22="",$L22=""),"",$C22-$L22)</f>
        <v/>
      </c>
      <c r="N22">
        <f>IF($M22="","",MIN($C22,$D22,$F22)-$M22)</f>
        <v/>
      </c>
      <c r="O22">
        <f>IF($A22="","",IF($J22="Intraday trailing",MAX($H22,_xlfn.MAXIFS($V$1:$V21,$A$1:$A21,$A22)),MAX($H22,_xlfn.MAXIFS($D$1:$D21,$A$1:$A21,$A22))))</f>
        <v/>
      </c>
      <c r="P22">
        <f>IF($A22="","",IF($J22="Intraday trailing",MAX($O22,MAX($C22,$D22,$E22)),MAX($O22,$D22)))</f>
        <v/>
      </c>
      <c r="Q22">
        <f>IF($A22="","",IF($J22="Static",$H22-$I22,IF($J22="EOD trailing",IF($K22="",$O22-$I22,MIN($O22-$I22,$K22)),IF($K22="",$P22-$I22,MIN($P22-$I22,$K22)))))</f>
        <v/>
      </c>
      <c r="R22">
        <f>IF($A22="","",IF($J22="Static",$H22-$I22,IF($K22="",$P22-$I22,MIN($P22-$I22,$K22))))</f>
        <v/>
      </c>
      <c r="S22">
        <f>IF($A22="","",MIN($C22,$D22,$F22)-$Q22)</f>
        <v/>
      </c>
      <c r="T22">
        <f>IF($A22="","",$D22-$R22)</f>
        <v/>
      </c>
      <c r="U22">
        <f>IF($A22="","",IF(OR($S22&lt;=0,$T22&lt;=0,AND($N22&lt;&gt;"",$N22&lt;=0)),"LIMIT HIT","OK"))</f>
        <v/>
      </c>
      <c r="V22">
        <f>IF($A22="","",MAX($C22,$D22,$E22))</f>
        <v/>
      </c>
    </row>
    <row r="23">
      <c r="B23" s="7" t="n"/>
      <c r="G23">
        <f>IF($A23="","",$D23-$C23)</f>
        <v/>
      </c>
      <c r="H23">
        <f>IF($A23="","",INDEX(Accounts!$D$2:$D$51,MATCH($A23,Accounts!$A$2:$A$51,0)))</f>
        <v/>
      </c>
      <c r="I23">
        <f>IF($A23="","",INDEX(Accounts!$E$2:$E$51,MATCH($A23,Accounts!$A$2:$A$51,0)))</f>
        <v/>
      </c>
      <c r="J23">
        <f>IF($A23="","",INDEX(Accounts!$F$2:$F$51,MATCH($A23,Accounts!$A$2:$A$51,0)))</f>
        <v/>
      </c>
      <c r="K23">
        <f>IF($A23="","",IF(INDEX(Accounts!$G$2:$G$51,MATCH($A23,Accounts!$A$2:$A$51,0))="","",INDEX(Accounts!$G$2:$G$51,MATCH($A23,Accounts!$A$2:$A$51,0))))</f>
        <v/>
      </c>
      <c r="L23">
        <f>IF($A23="","",IF(INDEX(Accounts!$H$2:$H$51,MATCH($A23,Accounts!$A$2:$A$51,0))="","",INDEX(Accounts!$H$2:$H$51,MATCH($A23,Accounts!$A$2:$A$51,0))))</f>
        <v/>
      </c>
      <c r="M23">
        <f>IF(OR($A23="",$L23=""),"",$C23-$L23)</f>
        <v/>
      </c>
      <c r="N23">
        <f>IF($M23="","",MIN($C23,$D23,$F23)-$M23)</f>
        <v/>
      </c>
      <c r="O23">
        <f>IF($A23="","",IF($J23="Intraday trailing",MAX($H23,_xlfn.MAXIFS($V$1:$V22,$A$1:$A22,$A23)),MAX($H23,_xlfn.MAXIFS($D$1:$D22,$A$1:$A22,$A23))))</f>
        <v/>
      </c>
      <c r="P23">
        <f>IF($A23="","",IF($J23="Intraday trailing",MAX($O23,MAX($C23,$D23,$E23)),MAX($O23,$D23)))</f>
        <v/>
      </c>
      <c r="Q23">
        <f>IF($A23="","",IF($J23="Static",$H23-$I23,IF($J23="EOD trailing",IF($K23="",$O23-$I23,MIN($O23-$I23,$K23)),IF($K23="",$P23-$I23,MIN($P23-$I23,$K23)))))</f>
        <v/>
      </c>
      <c r="R23">
        <f>IF($A23="","",IF($J23="Static",$H23-$I23,IF($K23="",$P23-$I23,MIN($P23-$I23,$K23))))</f>
        <v/>
      </c>
      <c r="S23">
        <f>IF($A23="","",MIN($C23,$D23,$F23)-$Q23)</f>
        <v/>
      </c>
      <c r="T23">
        <f>IF($A23="","",$D23-$R23)</f>
        <v/>
      </c>
      <c r="U23">
        <f>IF($A23="","",IF(OR($S23&lt;=0,$T23&lt;=0,AND($N23&lt;&gt;"",$N23&lt;=0)),"LIMIT HIT","OK"))</f>
        <v/>
      </c>
      <c r="V23">
        <f>IF($A23="","",MAX($C23,$D23,$E23))</f>
        <v/>
      </c>
    </row>
    <row r="24">
      <c r="B24" s="7" t="n"/>
      <c r="G24">
        <f>IF($A24="","",$D24-$C24)</f>
        <v/>
      </c>
      <c r="H24">
        <f>IF($A24="","",INDEX(Accounts!$D$2:$D$51,MATCH($A24,Accounts!$A$2:$A$51,0)))</f>
        <v/>
      </c>
      <c r="I24">
        <f>IF($A24="","",INDEX(Accounts!$E$2:$E$51,MATCH($A24,Accounts!$A$2:$A$51,0)))</f>
        <v/>
      </c>
      <c r="J24">
        <f>IF($A24="","",INDEX(Accounts!$F$2:$F$51,MATCH($A24,Accounts!$A$2:$A$51,0)))</f>
        <v/>
      </c>
      <c r="K24">
        <f>IF($A24="","",IF(INDEX(Accounts!$G$2:$G$51,MATCH($A24,Accounts!$A$2:$A$51,0))="","",INDEX(Accounts!$G$2:$G$51,MATCH($A24,Accounts!$A$2:$A$51,0))))</f>
        <v/>
      </c>
      <c r="L24">
        <f>IF($A24="","",IF(INDEX(Accounts!$H$2:$H$51,MATCH($A24,Accounts!$A$2:$A$51,0))="","",INDEX(Accounts!$H$2:$H$51,MATCH($A24,Accounts!$A$2:$A$51,0))))</f>
        <v/>
      </c>
      <c r="M24">
        <f>IF(OR($A24="",$L24=""),"",$C24-$L24)</f>
        <v/>
      </c>
      <c r="N24">
        <f>IF($M24="","",MIN($C24,$D24,$F24)-$M24)</f>
        <v/>
      </c>
      <c r="O24">
        <f>IF($A24="","",IF($J24="Intraday trailing",MAX($H24,_xlfn.MAXIFS($V$1:$V23,$A$1:$A23,$A24)),MAX($H24,_xlfn.MAXIFS($D$1:$D23,$A$1:$A23,$A24))))</f>
        <v/>
      </c>
      <c r="P24">
        <f>IF($A24="","",IF($J24="Intraday trailing",MAX($O24,MAX($C24,$D24,$E24)),MAX($O24,$D24)))</f>
        <v/>
      </c>
      <c r="Q24">
        <f>IF($A24="","",IF($J24="Static",$H24-$I24,IF($J24="EOD trailing",IF($K24="",$O24-$I24,MIN($O24-$I24,$K24)),IF($K24="",$P24-$I24,MIN($P24-$I24,$K24)))))</f>
        <v/>
      </c>
      <c r="R24">
        <f>IF($A24="","",IF($J24="Static",$H24-$I24,IF($K24="",$P24-$I24,MIN($P24-$I24,$K24))))</f>
        <v/>
      </c>
      <c r="S24">
        <f>IF($A24="","",MIN($C24,$D24,$F24)-$Q24)</f>
        <v/>
      </c>
      <c r="T24">
        <f>IF($A24="","",$D24-$R24)</f>
        <v/>
      </c>
      <c r="U24">
        <f>IF($A24="","",IF(OR($S24&lt;=0,$T24&lt;=0,AND($N24&lt;&gt;"",$N24&lt;=0)),"LIMIT HIT","OK"))</f>
        <v/>
      </c>
      <c r="V24">
        <f>IF($A24="","",MAX($C24,$D24,$E24))</f>
        <v/>
      </c>
    </row>
    <row r="25">
      <c r="B25" s="7" t="n"/>
      <c r="G25">
        <f>IF($A25="","",$D25-$C25)</f>
        <v/>
      </c>
      <c r="H25">
        <f>IF($A25="","",INDEX(Accounts!$D$2:$D$51,MATCH($A25,Accounts!$A$2:$A$51,0)))</f>
        <v/>
      </c>
      <c r="I25">
        <f>IF($A25="","",INDEX(Accounts!$E$2:$E$51,MATCH($A25,Accounts!$A$2:$A$51,0)))</f>
        <v/>
      </c>
      <c r="J25">
        <f>IF($A25="","",INDEX(Accounts!$F$2:$F$51,MATCH($A25,Accounts!$A$2:$A$51,0)))</f>
        <v/>
      </c>
      <c r="K25">
        <f>IF($A25="","",IF(INDEX(Accounts!$G$2:$G$51,MATCH($A25,Accounts!$A$2:$A$51,0))="","",INDEX(Accounts!$G$2:$G$51,MATCH($A25,Accounts!$A$2:$A$51,0))))</f>
        <v/>
      </c>
      <c r="L25">
        <f>IF($A25="","",IF(INDEX(Accounts!$H$2:$H$51,MATCH($A25,Accounts!$A$2:$A$51,0))="","",INDEX(Accounts!$H$2:$H$51,MATCH($A25,Accounts!$A$2:$A$51,0))))</f>
        <v/>
      </c>
      <c r="M25">
        <f>IF(OR($A25="",$L25=""),"",$C25-$L25)</f>
        <v/>
      </c>
      <c r="N25">
        <f>IF($M25="","",MIN($C25,$D25,$F25)-$M25)</f>
        <v/>
      </c>
      <c r="O25">
        <f>IF($A25="","",IF($J25="Intraday trailing",MAX($H25,_xlfn.MAXIFS($V$1:$V24,$A$1:$A24,$A25)),MAX($H25,_xlfn.MAXIFS($D$1:$D24,$A$1:$A24,$A25))))</f>
        <v/>
      </c>
      <c r="P25">
        <f>IF($A25="","",IF($J25="Intraday trailing",MAX($O25,MAX($C25,$D25,$E25)),MAX($O25,$D25)))</f>
        <v/>
      </c>
      <c r="Q25">
        <f>IF($A25="","",IF($J25="Static",$H25-$I25,IF($J25="EOD trailing",IF($K25="",$O25-$I25,MIN($O25-$I25,$K25)),IF($K25="",$P25-$I25,MIN($P25-$I25,$K25)))))</f>
        <v/>
      </c>
      <c r="R25">
        <f>IF($A25="","",IF($J25="Static",$H25-$I25,IF($K25="",$P25-$I25,MIN($P25-$I25,$K25))))</f>
        <v/>
      </c>
      <c r="S25">
        <f>IF($A25="","",MIN($C25,$D25,$F25)-$Q25)</f>
        <v/>
      </c>
      <c r="T25">
        <f>IF($A25="","",$D25-$R25)</f>
        <v/>
      </c>
      <c r="U25">
        <f>IF($A25="","",IF(OR($S25&lt;=0,$T25&lt;=0,AND($N25&lt;&gt;"",$N25&lt;=0)),"LIMIT HIT","OK"))</f>
        <v/>
      </c>
      <c r="V25">
        <f>IF($A25="","",MAX($C25,$D25,$E25))</f>
        <v/>
      </c>
    </row>
    <row r="26">
      <c r="B26" s="7" t="n"/>
      <c r="G26">
        <f>IF($A26="","",$D26-$C26)</f>
        <v/>
      </c>
      <c r="H26">
        <f>IF($A26="","",INDEX(Accounts!$D$2:$D$51,MATCH($A26,Accounts!$A$2:$A$51,0)))</f>
        <v/>
      </c>
      <c r="I26">
        <f>IF($A26="","",INDEX(Accounts!$E$2:$E$51,MATCH($A26,Accounts!$A$2:$A$51,0)))</f>
        <v/>
      </c>
      <c r="J26">
        <f>IF($A26="","",INDEX(Accounts!$F$2:$F$51,MATCH($A26,Accounts!$A$2:$A$51,0)))</f>
        <v/>
      </c>
      <c r="K26">
        <f>IF($A26="","",IF(INDEX(Accounts!$G$2:$G$51,MATCH($A26,Accounts!$A$2:$A$51,0))="","",INDEX(Accounts!$G$2:$G$51,MATCH($A26,Accounts!$A$2:$A$51,0))))</f>
        <v/>
      </c>
      <c r="L26">
        <f>IF($A26="","",IF(INDEX(Accounts!$H$2:$H$51,MATCH($A26,Accounts!$A$2:$A$51,0))="","",INDEX(Accounts!$H$2:$H$51,MATCH($A26,Accounts!$A$2:$A$51,0))))</f>
        <v/>
      </c>
      <c r="M26">
        <f>IF(OR($A26="",$L26=""),"",$C26-$L26)</f>
        <v/>
      </c>
      <c r="N26">
        <f>IF($M26="","",MIN($C26,$D26,$F26)-$M26)</f>
        <v/>
      </c>
      <c r="O26">
        <f>IF($A26="","",IF($J26="Intraday trailing",MAX($H26,_xlfn.MAXIFS($V$1:$V25,$A$1:$A25,$A26)),MAX($H26,_xlfn.MAXIFS($D$1:$D25,$A$1:$A25,$A26))))</f>
        <v/>
      </c>
      <c r="P26">
        <f>IF($A26="","",IF($J26="Intraday trailing",MAX($O26,MAX($C26,$D26,$E26)),MAX($O26,$D26)))</f>
        <v/>
      </c>
      <c r="Q26">
        <f>IF($A26="","",IF($J26="Static",$H26-$I26,IF($J26="EOD trailing",IF($K26="",$O26-$I26,MIN($O26-$I26,$K26)),IF($K26="",$P26-$I26,MIN($P26-$I26,$K26)))))</f>
        <v/>
      </c>
      <c r="R26">
        <f>IF($A26="","",IF($J26="Static",$H26-$I26,IF($K26="",$P26-$I26,MIN($P26-$I26,$K26))))</f>
        <v/>
      </c>
      <c r="S26">
        <f>IF($A26="","",MIN($C26,$D26,$F26)-$Q26)</f>
        <v/>
      </c>
      <c r="T26">
        <f>IF($A26="","",$D26-$R26)</f>
        <v/>
      </c>
      <c r="U26">
        <f>IF($A26="","",IF(OR($S26&lt;=0,$T26&lt;=0,AND($N26&lt;&gt;"",$N26&lt;=0)),"LIMIT HIT","OK"))</f>
        <v/>
      </c>
      <c r="V26">
        <f>IF($A26="","",MAX($C26,$D26,$E26))</f>
        <v/>
      </c>
    </row>
    <row r="27">
      <c r="B27" s="7" t="n"/>
      <c r="G27">
        <f>IF($A27="","",$D27-$C27)</f>
        <v/>
      </c>
      <c r="H27">
        <f>IF($A27="","",INDEX(Accounts!$D$2:$D$51,MATCH($A27,Accounts!$A$2:$A$51,0)))</f>
        <v/>
      </c>
      <c r="I27">
        <f>IF($A27="","",INDEX(Accounts!$E$2:$E$51,MATCH($A27,Accounts!$A$2:$A$51,0)))</f>
        <v/>
      </c>
      <c r="J27">
        <f>IF($A27="","",INDEX(Accounts!$F$2:$F$51,MATCH($A27,Accounts!$A$2:$A$51,0)))</f>
        <v/>
      </c>
      <c r="K27">
        <f>IF($A27="","",IF(INDEX(Accounts!$G$2:$G$51,MATCH($A27,Accounts!$A$2:$A$51,0))="","",INDEX(Accounts!$G$2:$G$51,MATCH($A27,Accounts!$A$2:$A$51,0))))</f>
        <v/>
      </c>
      <c r="L27">
        <f>IF($A27="","",IF(INDEX(Accounts!$H$2:$H$51,MATCH($A27,Accounts!$A$2:$A$51,0))="","",INDEX(Accounts!$H$2:$H$51,MATCH($A27,Accounts!$A$2:$A$51,0))))</f>
        <v/>
      </c>
      <c r="M27">
        <f>IF(OR($A27="",$L27=""),"",$C27-$L27)</f>
        <v/>
      </c>
      <c r="N27">
        <f>IF($M27="","",MIN($C27,$D27,$F27)-$M27)</f>
        <v/>
      </c>
      <c r="O27">
        <f>IF($A27="","",IF($J27="Intraday trailing",MAX($H27,_xlfn.MAXIFS($V$1:$V26,$A$1:$A26,$A27)),MAX($H27,_xlfn.MAXIFS($D$1:$D26,$A$1:$A26,$A27))))</f>
        <v/>
      </c>
      <c r="P27">
        <f>IF($A27="","",IF($J27="Intraday trailing",MAX($O27,MAX($C27,$D27,$E27)),MAX($O27,$D27)))</f>
        <v/>
      </c>
      <c r="Q27">
        <f>IF($A27="","",IF($J27="Static",$H27-$I27,IF($J27="EOD trailing",IF($K27="",$O27-$I27,MIN($O27-$I27,$K27)),IF($K27="",$P27-$I27,MIN($P27-$I27,$K27)))))</f>
        <v/>
      </c>
      <c r="R27">
        <f>IF($A27="","",IF($J27="Static",$H27-$I27,IF($K27="",$P27-$I27,MIN($P27-$I27,$K27))))</f>
        <v/>
      </c>
      <c r="S27">
        <f>IF($A27="","",MIN($C27,$D27,$F27)-$Q27)</f>
        <v/>
      </c>
      <c r="T27">
        <f>IF($A27="","",$D27-$R27)</f>
        <v/>
      </c>
      <c r="U27">
        <f>IF($A27="","",IF(OR($S27&lt;=0,$T27&lt;=0,AND($N27&lt;&gt;"",$N27&lt;=0)),"LIMIT HIT","OK"))</f>
        <v/>
      </c>
      <c r="V27">
        <f>IF($A27="","",MAX($C27,$D27,$E27))</f>
        <v/>
      </c>
    </row>
    <row r="28">
      <c r="B28" s="7" t="n"/>
      <c r="G28">
        <f>IF($A28="","",$D28-$C28)</f>
        <v/>
      </c>
      <c r="H28">
        <f>IF($A28="","",INDEX(Accounts!$D$2:$D$51,MATCH($A28,Accounts!$A$2:$A$51,0)))</f>
        <v/>
      </c>
      <c r="I28">
        <f>IF($A28="","",INDEX(Accounts!$E$2:$E$51,MATCH($A28,Accounts!$A$2:$A$51,0)))</f>
        <v/>
      </c>
      <c r="J28">
        <f>IF($A28="","",INDEX(Accounts!$F$2:$F$51,MATCH($A28,Accounts!$A$2:$A$51,0)))</f>
        <v/>
      </c>
      <c r="K28">
        <f>IF($A28="","",IF(INDEX(Accounts!$G$2:$G$51,MATCH($A28,Accounts!$A$2:$A$51,0))="","",INDEX(Accounts!$G$2:$G$51,MATCH($A28,Accounts!$A$2:$A$51,0))))</f>
        <v/>
      </c>
      <c r="L28">
        <f>IF($A28="","",IF(INDEX(Accounts!$H$2:$H$51,MATCH($A28,Accounts!$A$2:$A$51,0))="","",INDEX(Accounts!$H$2:$H$51,MATCH($A28,Accounts!$A$2:$A$51,0))))</f>
        <v/>
      </c>
      <c r="M28">
        <f>IF(OR($A28="",$L28=""),"",$C28-$L28)</f>
        <v/>
      </c>
      <c r="N28">
        <f>IF($M28="","",MIN($C28,$D28,$F28)-$M28)</f>
        <v/>
      </c>
      <c r="O28">
        <f>IF($A28="","",IF($J28="Intraday trailing",MAX($H28,_xlfn.MAXIFS($V$1:$V27,$A$1:$A27,$A28)),MAX($H28,_xlfn.MAXIFS($D$1:$D27,$A$1:$A27,$A28))))</f>
        <v/>
      </c>
      <c r="P28">
        <f>IF($A28="","",IF($J28="Intraday trailing",MAX($O28,MAX($C28,$D28,$E28)),MAX($O28,$D28)))</f>
        <v/>
      </c>
      <c r="Q28">
        <f>IF($A28="","",IF($J28="Static",$H28-$I28,IF($J28="EOD trailing",IF($K28="",$O28-$I28,MIN($O28-$I28,$K28)),IF($K28="",$P28-$I28,MIN($P28-$I28,$K28)))))</f>
        <v/>
      </c>
      <c r="R28">
        <f>IF($A28="","",IF($J28="Static",$H28-$I28,IF($K28="",$P28-$I28,MIN($P28-$I28,$K28))))</f>
        <v/>
      </c>
      <c r="S28">
        <f>IF($A28="","",MIN($C28,$D28,$F28)-$Q28)</f>
        <v/>
      </c>
      <c r="T28">
        <f>IF($A28="","",$D28-$R28)</f>
        <v/>
      </c>
      <c r="U28">
        <f>IF($A28="","",IF(OR($S28&lt;=0,$T28&lt;=0,AND($N28&lt;&gt;"",$N28&lt;=0)),"LIMIT HIT","OK"))</f>
        <v/>
      </c>
      <c r="V28">
        <f>IF($A28="","",MAX($C28,$D28,$E28))</f>
        <v/>
      </c>
    </row>
    <row r="29">
      <c r="B29" s="7" t="n"/>
      <c r="G29">
        <f>IF($A29="","",$D29-$C29)</f>
        <v/>
      </c>
      <c r="H29">
        <f>IF($A29="","",INDEX(Accounts!$D$2:$D$51,MATCH($A29,Accounts!$A$2:$A$51,0)))</f>
        <v/>
      </c>
      <c r="I29">
        <f>IF($A29="","",INDEX(Accounts!$E$2:$E$51,MATCH($A29,Accounts!$A$2:$A$51,0)))</f>
        <v/>
      </c>
      <c r="J29">
        <f>IF($A29="","",INDEX(Accounts!$F$2:$F$51,MATCH($A29,Accounts!$A$2:$A$51,0)))</f>
        <v/>
      </c>
      <c r="K29">
        <f>IF($A29="","",IF(INDEX(Accounts!$G$2:$G$51,MATCH($A29,Accounts!$A$2:$A$51,0))="","",INDEX(Accounts!$G$2:$G$51,MATCH($A29,Accounts!$A$2:$A$51,0))))</f>
        <v/>
      </c>
      <c r="L29">
        <f>IF($A29="","",IF(INDEX(Accounts!$H$2:$H$51,MATCH($A29,Accounts!$A$2:$A$51,0))="","",INDEX(Accounts!$H$2:$H$51,MATCH($A29,Accounts!$A$2:$A$51,0))))</f>
        <v/>
      </c>
      <c r="M29">
        <f>IF(OR($A29="",$L29=""),"",$C29-$L29)</f>
        <v/>
      </c>
      <c r="N29">
        <f>IF($M29="","",MIN($C29,$D29,$F29)-$M29)</f>
        <v/>
      </c>
      <c r="O29">
        <f>IF($A29="","",IF($J29="Intraday trailing",MAX($H29,_xlfn.MAXIFS($V$1:$V28,$A$1:$A28,$A29)),MAX($H29,_xlfn.MAXIFS($D$1:$D28,$A$1:$A28,$A29))))</f>
        <v/>
      </c>
      <c r="P29">
        <f>IF($A29="","",IF($J29="Intraday trailing",MAX($O29,MAX($C29,$D29,$E29)),MAX($O29,$D29)))</f>
        <v/>
      </c>
      <c r="Q29">
        <f>IF($A29="","",IF($J29="Static",$H29-$I29,IF($J29="EOD trailing",IF($K29="",$O29-$I29,MIN($O29-$I29,$K29)),IF($K29="",$P29-$I29,MIN($P29-$I29,$K29)))))</f>
        <v/>
      </c>
      <c r="R29">
        <f>IF($A29="","",IF($J29="Static",$H29-$I29,IF($K29="",$P29-$I29,MIN($P29-$I29,$K29))))</f>
        <v/>
      </c>
      <c r="S29">
        <f>IF($A29="","",MIN($C29,$D29,$F29)-$Q29)</f>
        <v/>
      </c>
      <c r="T29">
        <f>IF($A29="","",$D29-$R29)</f>
        <v/>
      </c>
      <c r="U29">
        <f>IF($A29="","",IF(OR($S29&lt;=0,$T29&lt;=0,AND($N29&lt;&gt;"",$N29&lt;=0)),"LIMIT HIT","OK"))</f>
        <v/>
      </c>
      <c r="V29">
        <f>IF($A29="","",MAX($C29,$D29,$E29))</f>
        <v/>
      </c>
    </row>
    <row r="30">
      <c r="B30" s="7" t="n"/>
      <c r="G30">
        <f>IF($A30="","",$D30-$C30)</f>
        <v/>
      </c>
      <c r="H30">
        <f>IF($A30="","",INDEX(Accounts!$D$2:$D$51,MATCH($A30,Accounts!$A$2:$A$51,0)))</f>
        <v/>
      </c>
      <c r="I30">
        <f>IF($A30="","",INDEX(Accounts!$E$2:$E$51,MATCH($A30,Accounts!$A$2:$A$51,0)))</f>
        <v/>
      </c>
      <c r="J30">
        <f>IF($A30="","",INDEX(Accounts!$F$2:$F$51,MATCH($A30,Accounts!$A$2:$A$51,0)))</f>
        <v/>
      </c>
      <c r="K30">
        <f>IF($A30="","",IF(INDEX(Accounts!$G$2:$G$51,MATCH($A30,Accounts!$A$2:$A$51,0))="","",INDEX(Accounts!$G$2:$G$51,MATCH($A30,Accounts!$A$2:$A$51,0))))</f>
        <v/>
      </c>
      <c r="L30">
        <f>IF($A30="","",IF(INDEX(Accounts!$H$2:$H$51,MATCH($A30,Accounts!$A$2:$A$51,0))="","",INDEX(Accounts!$H$2:$H$51,MATCH($A30,Accounts!$A$2:$A$51,0))))</f>
        <v/>
      </c>
      <c r="M30">
        <f>IF(OR($A30="",$L30=""),"",$C30-$L30)</f>
        <v/>
      </c>
      <c r="N30">
        <f>IF($M30="","",MIN($C30,$D30,$F30)-$M30)</f>
        <v/>
      </c>
      <c r="O30">
        <f>IF($A30="","",IF($J30="Intraday trailing",MAX($H30,_xlfn.MAXIFS($V$1:$V29,$A$1:$A29,$A30)),MAX($H30,_xlfn.MAXIFS($D$1:$D29,$A$1:$A29,$A30))))</f>
        <v/>
      </c>
      <c r="P30">
        <f>IF($A30="","",IF($J30="Intraday trailing",MAX($O30,MAX($C30,$D30,$E30)),MAX($O30,$D30)))</f>
        <v/>
      </c>
      <c r="Q30">
        <f>IF($A30="","",IF($J30="Static",$H30-$I30,IF($J30="EOD trailing",IF($K30="",$O30-$I30,MIN($O30-$I30,$K30)),IF($K30="",$P30-$I30,MIN($P30-$I30,$K30)))))</f>
        <v/>
      </c>
      <c r="R30">
        <f>IF($A30="","",IF($J30="Static",$H30-$I30,IF($K30="",$P30-$I30,MIN($P30-$I30,$K30))))</f>
        <v/>
      </c>
      <c r="S30">
        <f>IF($A30="","",MIN($C30,$D30,$F30)-$Q30)</f>
        <v/>
      </c>
      <c r="T30">
        <f>IF($A30="","",$D30-$R30)</f>
        <v/>
      </c>
      <c r="U30">
        <f>IF($A30="","",IF(OR($S30&lt;=0,$T30&lt;=0,AND($N30&lt;&gt;"",$N30&lt;=0)),"LIMIT HIT","OK"))</f>
        <v/>
      </c>
      <c r="V30">
        <f>IF($A30="","",MAX($C30,$D30,$E30))</f>
        <v/>
      </c>
    </row>
    <row r="31">
      <c r="B31" s="7" t="n"/>
      <c r="G31">
        <f>IF($A31="","",$D31-$C31)</f>
        <v/>
      </c>
      <c r="H31">
        <f>IF($A31="","",INDEX(Accounts!$D$2:$D$51,MATCH($A31,Accounts!$A$2:$A$51,0)))</f>
        <v/>
      </c>
      <c r="I31">
        <f>IF($A31="","",INDEX(Accounts!$E$2:$E$51,MATCH($A31,Accounts!$A$2:$A$51,0)))</f>
        <v/>
      </c>
      <c r="J31">
        <f>IF($A31="","",INDEX(Accounts!$F$2:$F$51,MATCH($A31,Accounts!$A$2:$A$51,0)))</f>
        <v/>
      </c>
      <c r="K31">
        <f>IF($A31="","",IF(INDEX(Accounts!$G$2:$G$51,MATCH($A31,Accounts!$A$2:$A$51,0))="","",INDEX(Accounts!$G$2:$G$51,MATCH($A31,Accounts!$A$2:$A$51,0))))</f>
        <v/>
      </c>
      <c r="L31">
        <f>IF($A31="","",IF(INDEX(Accounts!$H$2:$H$51,MATCH($A31,Accounts!$A$2:$A$51,0))="","",INDEX(Accounts!$H$2:$H$51,MATCH($A31,Accounts!$A$2:$A$51,0))))</f>
        <v/>
      </c>
      <c r="M31">
        <f>IF(OR($A31="",$L31=""),"",$C31-$L31)</f>
        <v/>
      </c>
      <c r="N31">
        <f>IF($M31="","",MIN($C31,$D31,$F31)-$M31)</f>
        <v/>
      </c>
      <c r="O31">
        <f>IF($A31="","",IF($J31="Intraday trailing",MAX($H31,_xlfn.MAXIFS($V$1:$V30,$A$1:$A30,$A31)),MAX($H31,_xlfn.MAXIFS($D$1:$D30,$A$1:$A30,$A31))))</f>
        <v/>
      </c>
      <c r="P31">
        <f>IF($A31="","",IF($J31="Intraday trailing",MAX($O31,MAX($C31,$D31,$E31)),MAX($O31,$D31)))</f>
        <v/>
      </c>
      <c r="Q31">
        <f>IF($A31="","",IF($J31="Static",$H31-$I31,IF($J31="EOD trailing",IF($K31="",$O31-$I31,MIN($O31-$I31,$K31)),IF($K31="",$P31-$I31,MIN($P31-$I31,$K31)))))</f>
        <v/>
      </c>
      <c r="R31">
        <f>IF($A31="","",IF($J31="Static",$H31-$I31,IF($K31="",$P31-$I31,MIN($P31-$I31,$K31))))</f>
        <v/>
      </c>
      <c r="S31">
        <f>IF($A31="","",MIN($C31,$D31,$F31)-$Q31)</f>
        <v/>
      </c>
      <c r="T31">
        <f>IF($A31="","",$D31-$R31)</f>
        <v/>
      </c>
      <c r="U31">
        <f>IF($A31="","",IF(OR($S31&lt;=0,$T31&lt;=0,AND($N31&lt;&gt;"",$N31&lt;=0)),"LIMIT HIT","OK"))</f>
        <v/>
      </c>
      <c r="V31">
        <f>IF($A31="","",MAX($C31,$D31,$E31))</f>
        <v/>
      </c>
    </row>
    <row r="32">
      <c r="B32" s="7" t="n"/>
      <c r="G32">
        <f>IF($A32="","",$D32-$C32)</f>
        <v/>
      </c>
      <c r="H32">
        <f>IF($A32="","",INDEX(Accounts!$D$2:$D$51,MATCH($A32,Accounts!$A$2:$A$51,0)))</f>
        <v/>
      </c>
      <c r="I32">
        <f>IF($A32="","",INDEX(Accounts!$E$2:$E$51,MATCH($A32,Accounts!$A$2:$A$51,0)))</f>
        <v/>
      </c>
      <c r="J32">
        <f>IF($A32="","",INDEX(Accounts!$F$2:$F$51,MATCH($A32,Accounts!$A$2:$A$51,0)))</f>
        <v/>
      </c>
      <c r="K32">
        <f>IF($A32="","",IF(INDEX(Accounts!$G$2:$G$51,MATCH($A32,Accounts!$A$2:$A$51,0))="","",INDEX(Accounts!$G$2:$G$51,MATCH($A32,Accounts!$A$2:$A$51,0))))</f>
        <v/>
      </c>
      <c r="L32">
        <f>IF($A32="","",IF(INDEX(Accounts!$H$2:$H$51,MATCH($A32,Accounts!$A$2:$A$51,0))="","",INDEX(Accounts!$H$2:$H$51,MATCH($A32,Accounts!$A$2:$A$51,0))))</f>
        <v/>
      </c>
      <c r="M32">
        <f>IF(OR($A32="",$L32=""),"",$C32-$L32)</f>
        <v/>
      </c>
      <c r="N32">
        <f>IF($M32="","",MIN($C32,$D32,$F32)-$M32)</f>
        <v/>
      </c>
      <c r="O32">
        <f>IF($A32="","",IF($J32="Intraday trailing",MAX($H32,_xlfn.MAXIFS($V$1:$V31,$A$1:$A31,$A32)),MAX($H32,_xlfn.MAXIFS($D$1:$D31,$A$1:$A31,$A32))))</f>
        <v/>
      </c>
      <c r="P32">
        <f>IF($A32="","",IF($J32="Intraday trailing",MAX($O32,MAX($C32,$D32,$E32)),MAX($O32,$D32)))</f>
        <v/>
      </c>
      <c r="Q32">
        <f>IF($A32="","",IF($J32="Static",$H32-$I32,IF($J32="EOD trailing",IF($K32="",$O32-$I32,MIN($O32-$I32,$K32)),IF($K32="",$P32-$I32,MIN($P32-$I32,$K32)))))</f>
        <v/>
      </c>
      <c r="R32">
        <f>IF($A32="","",IF($J32="Static",$H32-$I32,IF($K32="",$P32-$I32,MIN($P32-$I32,$K32))))</f>
        <v/>
      </c>
      <c r="S32">
        <f>IF($A32="","",MIN($C32,$D32,$F32)-$Q32)</f>
        <v/>
      </c>
      <c r="T32">
        <f>IF($A32="","",$D32-$R32)</f>
        <v/>
      </c>
      <c r="U32">
        <f>IF($A32="","",IF(OR($S32&lt;=0,$T32&lt;=0,AND($N32&lt;&gt;"",$N32&lt;=0)),"LIMIT HIT","OK"))</f>
        <v/>
      </c>
      <c r="V32">
        <f>IF($A32="","",MAX($C32,$D32,$E32))</f>
        <v/>
      </c>
    </row>
    <row r="33">
      <c r="B33" s="7" t="n"/>
      <c r="G33">
        <f>IF($A33="","",$D33-$C33)</f>
        <v/>
      </c>
      <c r="H33">
        <f>IF($A33="","",INDEX(Accounts!$D$2:$D$51,MATCH($A33,Accounts!$A$2:$A$51,0)))</f>
        <v/>
      </c>
      <c r="I33">
        <f>IF($A33="","",INDEX(Accounts!$E$2:$E$51,MATCH($A33,Accounts!$A$2:$A$51,0)))</f>
        <v/>
      </c>
      <c r="J33">
        <f>IF($A33="","",INDEX(Accounts!$F$2:$F$51,MATCH($A33,Accounts!$A$2:$A$51,0)))</f>
        <v/>
      </c>
      <c r="K33">
        <f>IF($A33="","",IF(INDEX(Accounts!$G$2:$G$51,MATCH($A33,Accounts!$A$2:$A$51,0))="","",INDEX(Accounts!$G$2:$G$51,MATCH($A33,Accounts!$A$2:$A$51,0))))</f>
        <v/>
      </c>
      <c r="L33">
        <f>IF($A33="","",IF(INDEX(Accounts!$H$2:$H$51,MATCH($A33,Accounts!$A$2:$A$51,0))="","",INDEX(Accounts!$H$2:$H$51,MATCH($A33,Accounts!$A$2:$A$51,0))))</f>
        <v/>
      </c>
      <c r="M33">
        <f>IF(OR($A33="",$L33=""),"",$C33-$L33)</f>
        <v/>
      </c>
      <c r="N33">
        <f>IF($M33="","",MIN($C33,$D33,$F33)-$M33)</f>
        <v/>
      </c>
      <c r="O33">
        <f>IF($A33="","",IF($J33="Intraday trailing",MAX($H33,_xlfn.MAXIFS($V$1:$V32,$A$1:$A32,$A33)),MAX($H33,_xlfn.MAXIFS($D$1:$D32,$A$1:$A32,$A33))))</f>
        <v/>
      </c>
      <c r="P33">
        <f>IF($A33="","",IF($J33="Intraday trailing",MAX($O33,MAX($C33,$D33,$E33)),MAX($O33,$D33)))</f>
        <v/>
      </c>
      <c r="Q33">
        <f>IF($A33="","",IF($J33="Static",$H33-$I33,IF($J33="EOD trailing",IF($K33="",$O33-$I33,MIN($O33-$I33,$K33)),IF($K33="",$P33-$I33,MIN($P33-$I33,$K33)))))</f>
        <v/>
      </c>
      <c r="R33">
        <f>IF($A33="","",IF($J33="Static",$H33-$I33,IF($K33="",$P33-$I33,MIN($P33-$I33,$K33))))</f>
        <v/>
      </c>
      <c r="S33">
        <f>IF($A33="","",MIN($C33,$D33,$F33)-$Q33)</f>
        <v/>
      </c>
      <c r="T33">
        <f>IF($A33="","",$D33-$R33)</f>
        <v/>
      </c>
      <c r="U33">
        <f>IF($A33="","",IF(OR($S33&lt;=0,$T33&lt;=0,AND($N33&lt;&gt;"",$N33&lt;=0)),"LIMIT HIT","OK"))</f>
        <v/>
      </c>
      <c r="V33">
        <f>IF($A33="","",MAX($C33,$D33,$E33))</f>
        <v/>
      </c>
    </row>
    <row r="34">
      <c r="B34" s="7" t="n"/>
      <c r="G34">
        <f>IF($A34="","",$D34-$C34)</f>
        <v/>
      </c>
      <c r="H34">
        <f>IF($A34="","",INDEX(Accounts!$D$2:$D$51,MATCH($A34,Accounts!$A$2:$A$51,0)))</f>
        <v/>
      </c>
      <c r="I34">
        <f>IF($A34="","",INDEX(Accounts!$E$2:$E$51,MATCH($A34,Accounts!$A$2:$A$51,0)))</f>
        <v/>
      </c>
      <c r="J34">
        <f>IF($A34="","",INDEX(Accounts!$F$2:$F$51,MATCH($A34,Accounts!$A$2:$A$51,0)))</f>
        <v/>
      </c>
      <c r="K34">
        <f>IF($A34="","",IF(INDEX(Accounts!$G$2:$G$51,MATCH($A34,Accounts!$A$2:$A$51,0))="","",INDEX(Accounts!$G$2:$G$51,MATCH($A34,Accounts!$A$2:$A$51,0))))</f>
        <v/>
      </c>
      <c r="L34">
        <f>IF($A34="","",IF(INDEX(Accounts!$H$2:$H$51,MATCH($A34,Accounts!$A$2:$A$51,0))="","",INDEX(Accounts!$H$2:$H$51,MATCH($A34,Accounts!$A$2:$A$51,0))))</f>
        <v/>
      </c>
      <c r="M34">
        <f>IF(OR($A34="",$L34=""),"",$C34-$L34)</f>
        <v/>
      </c>
      <c r="N34">
        <f>IF($M34="","",MIN($C34,$D34,$F34)-$M34)</f>
        <v/>
      </c>
      <c r="O34">
        <f>IF($A34="","",IF($J34="Intraday trailing",MAX($H34,_xlfn.MAXIFS($V$1:$V33,$A$1:$A33,$A34)),MAX($H34,_xlfn.MAXIFS($D$1:$D33,$A$1:$A33,$A34))))</f>
        <v/>
      </c>
      <c r="P34">
        <f>IF($A34="","",IF($J34="Intraday trailing",MAX($O34,MAX($C34,$D34,$E34)),MAX($O34,$D34)))</f>
        <v/>
      </c>
      <c r="Q34">
        <f>IF($A34="","",IF($J34="Static",$H34-$I34,IF($J34="EOD trailing",IF($K34="",$O34-$I34,MIN($O34-$I34,$K34)),IF($K34="",$P34-$I34,MIN($P34-$I34,$K34)))))</f>
        <v/>
      </c>
      <c r="R34">
        <f>IF($A34="","",IF($J34="Static",$H34-$I34,IF($K34="",$P34-$I34,MIN($P34-$I34,$K34))))</f>
        <v/>
      </c>
      <c r="S34">
        <f>IF($A34="","",MIN($C34,$D34,$F34)-$Q34)</f>
        <v/>
      </c>
      <c r="T34">
        <f>IF($A34="","",$D34-$R34)</f>
        <v/>
      </c>
      <c r="U34">
        <f>IF($A34="","",IF(OR($S34&lt;=0,$T34&lt;=0,AND($N34&lt;&gt;"",$N34&lt;=0)),"LIMIT HIT","OK"))</f>
        <v/>
      </c>
      <c r="V34">
        <f>IF($A34="","",MAX($C34,$D34,$E34))</f>
        <v/>
      </c>
    </row>
    <row r="35">
      <c r="B35" s="7" t="n"/>
      <c r="G35">
        <f>IF($A35="","",$D35-$C35)</f>
        <v/>
      </c>
      <c r="H35">
        <f>IF($A35="","",INDEX(Accounts!$D$2:$D$51,MATCH($A35,Accounts!$A$2:$A$51,0)))</f>
        <v/>
      </c>
      <c r="I35">
        <f>IF($A35="","",INDEX(Accounts!$E$2:$E$51,MATCH($A35,Accounts!$A$2:$A$51,0)))</f>
        <v/>
      </c>
      <c r="J35">
        <f>IF($A35="","",INDEX(Accounts!$F$2:$F$51,MATCH($A35,Accounts!$A$2:$A$51,0)))</f>
        <v/>
      </c>
      <c r="K35">
        <f>IF($A35="","",IF(INDEX(Accounts!$G$2:$G$51,MATCH($A35,Accounts!$A$2:$A$51,0))="","",INDEX(Accounts!$G$2:$G$51,MATCH($A35,Accounts!$A$2:$A$51,0))))</f>
        <v/>
      </c>
      <c r="L35">
        <f>IF($A35="","",IF(INDEX(Accounts!$H$2:$H$51,MATCH($A35,Accounts!$A$2:$A$51,0))="","",INDEX(Accounts!$H$2:$H$51,MATCH($A35,Accounts!$A$2:$A$51,0))))</f>
        <v/>
      </c>
      <c r="M35">
        <f>IF(OR($A35="",$L35=""),"",$C35-$L35)</f>
        <v/>
      </c>
      <c r="N35">
        <f>IF($M35="","",MIN($C35,$D35,$F35)-$M35)</f>
        <v/>
      </c>
      <c r="O35">
        <f>IF($A35="","",IF($J35="Intraday trailing",MAX($H35,_xlfn.MAXIFS($V$1:$V34,$A$1:$A34,$A35)),MAX($H35,_xlfn.MAXIFS($D$1:$D34,$A$1:$A34,$A35))))</f>
        <v/>
      </c>
      <c r="P35">
        <f>IF($A35="","",IF($J35="Intraday trailing",MAX($O35,MAX($C35,$D35,$E35)),MAX($O35,$D35)))</f>
        <v/>
      </c>
      <c r="Q35">
        <f>IF($A35="","",IF($J35="Static",$H35-$I35,IF($J35="EOD trailing",IF($K35="",$O35-$I35,MIN($O35-$I35,$K35)),IF($K35="",$P35-$I35,MIN($P35-$I35,$K35)))))</f>
        <v/>
      </c>
      <c r="R35">
        <f>IF($A35="","",IF($J35="Static",$H35-$I35,IF($K35="",$P35-$I35,MIN($P35-$I35,$K35))))</f>
        <v/>
      </c>
      <c r="S35">
        <f>IF($A35="","",MIN($C35,$D35,$F35)-$Q35)</f>
        <v/>
      </c>
      <c r="T35">
        <f>IF($A35="","",$D35-$R35)</f>
        <v/>
      </c>
      <c r="U35">
        <f>IF($A35="","",IF(OR($S35&lt;=0,$T35&lt;=0,AND($N35&lt;&gt;"",$N35&lt;=0)),"LIMIT HIT","OK"))</f>
        <v/>
      </c>
      <c r="V35">
        <f>IF($A35="","",MAX($C35,$D35,$E35))</f>
        <v/>
      </c>
    </row>
    <row r="36">
      <c r="B36" s="7" t="n"/>
      <c r="G36">
        <f>IF($A36="","",$D36-$C36)</f>
        <v/>
      </c>
      <c r="H36">
        <f>IF($A36="","",INDEX(Accounts!$D$2:$D$51,MATCH($A36,Accounts!$A$2:$A$51,0)))</f>
        <v/>
      </c>
      <c r="I36">
        <f>IF($A36="","",INDEX(Accounts!$E$2:$E$51,MATCH($A36,Accounts!$A$2:$A$51,0)))</f>
        <v/>
      </c>
      <c r="J36">
        <f>IF($A36="","",INDEX(Accounts!$F$2:$F$51,MATCH($A36,Accounts!$A$2:$A$51,0)))</f>
        <v/>
      </c>
      <c r="K36">
        <f>IF($A36="","",IF(INDEX(Accounts!$G$2:$G$51,MATCH($A36,Accounts!$A$2:$A$51,0))="","",INDEX(Accounts!$G$2:$G$51,MATCH($A36,Accounts!$A$2:$A$51,0))))</f>
        <v/>
      </c>
      <c r="L36">
        <f>IF($A36="","",IF(INDEX(Accounts!$H$2:$H$51,MATCH($A36,Accounts!$A$2:$A$51,0))="","",INDEX(Accounts!$H$2:$H$51,MATCH($A36,Accounts!$A$2:$A$51,0))))</f>
        <v/>
      </c>
      <c r="M36">
        <f>IF(OR($A36="",$L36=""),"",$C36-$L36)</f>
        <v/>
      </c>
      <c r="N36">
        <f>IF($M36="","",MIN($C36,$D36,$F36)-$M36)</f>
        <v/>
      </c>
      <c r="O36">
        <f>IF($A36="","",IF($J36="Intraday trailing",MAX($H36,_xlfn.MAXIFS($V$1:$V35,$A$1:$A35,$A36)),MAX($H36,_xlfn.MAXIFS($D$1:$D35,$A$1:$A35,$A36))))</f>
        <v/>
      </c>
      <c r="P36">
        <f>IF($A36="","",IF($J36="Intraday trailing",MAX($O36,MAX($C36,$D36,$E36)),MAX($O36,$D36)))</f>
        <v/>
      </c>
      <c r="Q36">
        <f>IF($A36="","",IF($J36="Static",$H36-$I36,IF($J36="EOD trailing",IF($K36="",$O36-$I36,MIN($O36-$I36,$K36)),IF($K36="",$P36-$I36,MIN($P36-$I36,$K36)))))</f>
        <v/>
      </c>
      <c r="R36">
        <f>IF($A36="","",IF($J36="Static",$H36-$I36,IF($K36="",$P36-$I36,MIN($P36-$I36,$K36))))</f>
        <v/>
      </c>
      <c r="S36">
        <f>IF($A36="","",MIN($C36,$D36,$F36)-$Q36)</f>
        <v/>
      </c>
      <c r="T36">
        <f>IF($A36="","",$D36-$R36)</f>
        <v/>
      </c>
      <c r="U36">
        <f>IF($A36="","",IF(OR($S36&lt;=0,$T36&lt;=0,AND($N36&lt;&gt;"",$N36&lt;=0)),"LIMIT HIT","OK"))</f>
        <v/>
      </c>
      <c r="V36">
        <f>IF($A36="","",MAX($C36,$D36,$E36))</f>
        <v/>
      </c>
    </row>
    <row r="37">
      <c r="B37" s="7" t="n"/>
      <c r="G37">
        <f>IF($A37="","",$D37-$C37)</f>
        <v/>
      </c>
      <c r="H37">
        <f>IF($A37="","",INDEX(Accounts!$D$2:$D$51,MATCH($A37,Accounts!$A$2:$A$51,0)))</f>
        <v/>
      </c>
      <c r="I37">
        <f>IF($A37="","",INDEX(Accounts!$E$2:$E$51,MATCH($A37,Accounts!$A$2:$A$51,0)))</f>
        <v/>
      </c>
      <c r="J37">
        <f>IF($A37="","",INDEX(Accounts!$F$2:$F$51,MATCH($A37,Accounts!$A$2:$A$51,0)))</f>
        <v/>
      </c>
      <c r="K37">
        <f>IF($A37="","",IF(INDEX(Accounts!$G$2:$G$51,MATCH($A37,Accounts!$A$2:$A$51,0))="","",INDEX(Accounts!$G$2:$G$51,MATCH($A37,Accounts!$A$2:$A$51,0))))</f>
        <v/>
      </c>
      <c r="L37">
        <f>IF($A37="","",IF(INDEX(Accounts!$H$2:$H$51,MATCH($A37,Accounts!$A$2:$A$51,0))="","",INDEX(Accounts!$H$2:$H$51,MATCH($A37,Accounts!$A$2:$A$51,0))))</f>
        <v/>
      </c>
      <c r="M37">
        <f>IF(OR($A37="",$L37=""),"",$C37-$L37)</f>
        <v/>
      </c>
      <c r="N37">
        <f>IF($M37="","",MIN($C37,$D37,$F37)-$M37)</f>
        <v/>
      </c>
      <c r="O37">
        <f>IF($A37="","",IF($J37="Intraday trailing",MAX($H37,_xlfn.MAXIFS($V$1:$V36,$A$1:$A36,$A37)),MAX($H37,_xlfn.MAXIFS($D$1:$D36,$A$1:$A36,$A37))))</f>
        <v/>
      </c>
      <c r="P37">
        <f>IF($A37="","",IF($J37="Intraday trailing",MAX($O37,MAX($C37,$D37,$E37)),MAX($O37,$D37)))</f>
        <v/>
      </c>
      <c r="Q37">
        <f>IF($A37="","",IF($J37="Static",$H37-$I37,IF($J37="EOD trailing",IF($K37="",$O37-$I37,MIN($O37-$I37,$K37)),IF($K37="",$P37-$I37,MIN($P37-$I37,$K37)))))</f>
        <v/>
      </c>
      <c r="R37">
        <f>IF($A37="","",IF($J37="Static",$H37-$I37,IF($K37="",$P37-$I37,MIN($P37-$I37,$K37))))</f>
        <v/>
      </c>
      <c r="S37">
        <f>IF($A37="","",MIN($C37,$D37,$F37)-$Q37)</f>
        <v/>
      </c>
      <c r="T37">
        <f>IF($A37="","",$D37-$R37)</f>
        <v/>
      </c>
      <c r="U37">
        <f>IF($A37="","",IF(OR($S37&lt;=0,$T37&lt;=0,AND($N37&lt;&gt;"",$N37&lt;=0)),"LIMIT HIT","OK"))</f>
        <v/>
      </c>
      <c r="V37">
        <f>IF($A37="","",MAX($C37,$D37,$E37))</f>
        <v/>
      </c>
    </row>
    <row r="38">
      <c r="B38" s="7" t="n"/>
      <c r="G38">
        <f>IF($A38="","",$D38-$C38)</f>
        <v/>
      </c>
      <c r="H38">
        <f>IF($A38="","",INDEX(Accounts!$D$2:$D$51,MATCH($A38,Accounts!$A$2:$A$51,0)))</f>
        <v/>
      </c>
      <c r="I38">
        <f>IF($A38="","",INDEX(Accounts!$E$2:$E$51,MATCH($A38,Accounts!$A$2:$A$51,0)))</f>
        <v/>
      </c>
      <c r="J38">
        <f>IF($A38="","",INDEX(Accounts!$F$2:$F$51,MATCH($A38,Accounts!$A$2:$A$51,0)))</f>
        <v/>
      </c>
      <c r="K38">
        <f>IF($A38="","",IF(INDEX(Accounts!$G$2:$G$51,MATCH($A38,Accounts!$A$2:$A$51,0))="","",INDEX(Accounts!$G$2:$G$51,MATCH($A38,Accounts!$A$2:$A$51,0))))</f>
        <v/>
      </c>
      <c r="L38">
        <f>IF($A38="","",IF(INDEX(Accounts!$H$2:$H$51,MATCH($A38,Accounts!$A$2:$A$51,0))="","",INDEX(Accounts!$H$2:$H$51,MATCH($A38,Accounts!$A$2:$A$51,0))))</f>
        <v/>
      </c>
      <c r="M38">
        <f>IF(OR($A38="",$L38=""),"",$C38-$L38)</f>
        <v/>
      </c>
      <c r="N38">
        <f>IF($M38="","",MIN($C38,$D38,$F38)-$M38)</f>
        <v/>
      </c>
      <c r="O38">
        <f>IF($A38="","",IF($J38="Intraday trailing",MAX($H38,_xlfn.MAXIFS($V$1:$V37,$A$1:$A37,$A38)),MAX($H38,_xlfn.MAXIFS($D$1:$D37,$A$1:$A37,$A38))))</f>
        <v/>
      </c>
      <c r="P38">
        <f>IF($A38="","",IF($J38="Intraday trailing",MAX($O38,MAX($C38,$D38,$E38)),MAX($O38,$D38)))</f>
        <v/>
      </c>
      <c r="Q38">
        <f>IF($A38="","",IF($J38="Static",$H38-$I38,IF($J38="EOD trailing",IF($K38="",$O38-$I38,MIN($O38-$I38,$K38)),IF($K38="",$P38-$I38,MIN($P38-$I38,$K38)))))</f>
        <v/>
      </c>
      <c r="R38">
        <f>IF($A38="","",IF($J38="Static",$H38-$I38,IF($K38="",$P38-$I38,MIN($P38-$I38,$K38))))</f>
        <v/>
      </c>
      <c r="S38">
        <f>IF($A38="","",MIN($C38,$D38,$F38)-$Q38)</f>
        <v/>
      </c>
      <c r="T38">
        <f>IF($A38="","",$D38-$R38)</f>
        <v/>
      </c>
      <c r="U38">
        <f>IF($A38="","",IF(OR($S38&lt;=0,$T38&lt;=0,AND($N38&lt;&gt;"",$N38&lt;=0)),"LIMIT HIT","OK"))</f>
        <v/>
      </c>
      <c r="V38">
        <f>IF($A38="","",MAX($C38,$D38,$E38))</f>
        <v/>
      </c>
    </row>
    <row r="39">
      <c r="B39" s="7" t="n"/>
      <c r="G39">
        <f>IF($A39="","",$D39-$C39)</f>
        <v/>
      </c>
      <c r="H39">
        <f>IF($A39="","",INDEX(Accounts!$D$2:$D$51,MATCH($A39,Accounts!$A$2:$A$51,0)))</f>
        <v/>
      </c>
      <c r="I39">
        <f>IF($A39="","",INDEX(Accounts!$E$2:$E$51,MATCH($A39,Accounts!$A$2:$A$51,0)))</f>
        <v/>
      </c>
      <c r="J39">
        <f>IF($A39="","",INDEX(Accounts!$F$2:$F$51,MATCH($A39,Accounts!$A$2:$A$51,0)))</f>
        <v/>
      </c>
      <c r="K39">
        <f>IF($A39="","",IF(INDEX(Accounts!$G$2:$G$51,MATCH($A39,Accounts!$A$2:$A$51,0))="","",INDEX(Accounts!$G$2:$G$51,MATCH($A39,Accounts!$A$2:$A$51,0))))</f>
        <v/>
      </c>
      <c r="L39">
        <f>IF($A39="","",IF(INDEX(Accounts!$H$2:$H$51,MATCH($A39,Accounts!$A$2:$A$51,0))="","",INDEX(Accounts!$H$2:$H$51,MATCH($A39,Accounts!$A$2:$A$51,0))))</f>
        <v/>
      </c>
      <c r="M39">
        <f>IF(OR($A39="",$L39=""),"",$C39-$L39)</f>
        <v/>
      </c>
      <c r="N39">
        <f>IF($M39="","",MIN($C39,$D39,$F39)-$M39)</f>
        <v/>
      </c>
      <c r="O39">
        <f>IF($A39="","",IF($J39="Intraday trailing",MAX($H39,_xlfn.MAXIFS($V$1:$V38,$A$1:$A38,$A39)),MAX($H39,_xlfn.MAXIFS($D$1:$D38,$A$1:$A38,$A39))))</f>
        <v/>
      </c>
      <c r="P39">
        <f>IF($A39="","",IF($J39="Intraday trailing",MAX($O39,MAX($C39,$D39,$E39)),MAX($O39,$D39)))</f>
        <v/>
      </c>
      <c r="Q39">
        <f>IF($A39="","",IF($J39="Static",$H39-$I39,IF($J39="EOD trailing",IF($K39="",$O39-$I39,MIN($O39-$I39,$K39)),IF($K39="",$P39-$I39,MIN($P39-$I39,$K39)))))</f>
        <v/>
      </c>
      <c r="R39">
        <f>IF($A39="","",IF($J39="Static",$H39-$I39,IF($K39="",$P39-$I39,MIN($P39-$I39,$K39))))</f>
        <v/>
      </c>
      <c r="S39">
        <f>IF($A39="","",MIN($C39,$D39,$F39)-$Q39)</f>
        <v/>
      </c>
      <c r="T39">
        <f>IF($A39="","",$D39-$R39)</f>
        <v/>
      </c>
      <c r="U39">
        <f>IF($A39="","",IF(OR($S39&lt;=0,$T39&lt;=0,AND($N39&lt;&gt;"",$N39&lt;=0)),"LIMIT HIT","OK"))</f>
        <v/>
      </c>
      <c r="V39">
        <f>IF($A39="","",MAX($C39,$D39,$E39))</f>
        <v/>
      </c>
    </row>
    <row r="40">
      <c r="B40" s="7" t="n"/>
      <c r="G40">
        <f>IF($A40="","",$D40-$C40)</f>
        <v/>
      </c>
      <c r="H40">
        <f>IF($A40="","",INDEX(Accounts!$D$2:$D$51,MATCH($A40,Accounts!$A$2:$A$51,0)))</f>
        <v/>
      </c>
      <c r="I40">
        <f>IF($A40="","",INDEX(Accounts!$E$2:$E$51,MATCH($A40,Accounts!$A$2:$A$51,0)))</f>
        <v/>
      </c>
      <c r="J40">
        <f>IF($A40="","",INDEX(Accounts!$F$2:$F$51,MATCH($A40,Accounts!$A$2:$A$51,0)))</f>
        <v/>
      </c>
      <c r="K40">
        <f>IF($A40="","",IF(INDEX(Accounts!$G$2:$G$51,MATCH($A40,Accounts!$A$2:$A$51,0))="","",INDEX(Accounts!$G$2:$G$51,MATCH($A40,Accounts!$A$2:$A$51,0))))</f>
        <v/>
      </c>
      <c r="L40">
        <f>IF($A40="","",IF(INDEX(Accounts!$H$2:$H$51,MATCH($A40,Accounts!$A$2:$A$51,0))="","",INDEX(Accounts!$H$2:$H$51,MATCH($A40,Accounts!$A$2:$A$51,0))))</f>
        <v/>
      </c>
      <c r="M40">
        <f>IF(OR($A40="",$L40=""),"",$C40-$L40)</f>
        <v/>
      </c>
      <c r="N40">
        <f>IF($M40="","",MIN($C40,$D40,$F40)-$M40)</f>
        <v/>
      </c>
      <c r="O40">
        <f>IF($A40="","",IF($J40="Intraday trailing",MAX($H40,_xlfn.MAXIFS($V$1:$V39,$A$1:$A39,$A40)),MAX($H40,_xlfn.MAXIFS($D$1:$D39,$A$1:$A39,$A40))))</f>
        <v/>
      </c>
      <c r="P40">
        <f>IF($A40="","",IF($J40="Intraday trailing",MAX($O40,MAX($C40,$D40,$E40)),MAX($O40,$D40)))</f>
        <v/>
      </c>
      <c r="Q40">
        <f>IF($A40="","",IF($J40="Static",$H40-$I40,IF($J40="EOD trailing",IF($K40="",$O40-$I40,MIN($O40-$I40,$K40)),IF($K40="",$P40-$I40,MIN($P40-$I40,$K40)))))</f>
        <v/>
      </c>
      <c r="R40">
        <f>IF($A40="","",IF($J40="Static",$H40-$I40,IF($K40="",$P40-$I40,MIN($P40-$I40,$K40))))</f>
        <v/>
      </c>
      <c r="S40">
        <f>IF($A40="","",MIN($C40,$D40,$F40)-$Q40)</f>
        <v/>
      </c>
      <c r="T40">
        <f>IF($A40="","",$D40-$R40)</f>
        <v/>
      </c>
      <c r="U40">
        <f>IF($A40="","",IF(OR($S40&lt;=0,$T40&lt;=0,AND($N40&lt;&gt;"",$N40&lt;=0)),"LIMIT HIT","OK"))</f>
        <v/>
      </c>
      <c r="V40">
        <f>IF($A40="","",MAX($C40,$D40,$E40))</f>
        <v/>
      </c>
    </row>
    <row r="41">
      <c r="B41" s="7" t="n"/>
      <c r="G41">
        <f>IF($A41="","",$D41-$C41)</f>
        <v/>
      </c>
      <c r="H41">
        <f>IF($A41="","",INDEX(Accounts!$D$2:$D$51,MATCH($A41,Accounts!$A$2:$A$51,0)))</f>
        <v/>
      </c>
      <c r="I41">
        <f>IF($A41="","",INDEX(Accounts!$E$2:$E$51,MATCH($A41,Accounts!$A$2:$A$51,0)))</f>
        <v/>
      </c>
      <c r="J41">
        <f>IF($A41="","",INDEX(Accounts!$F$2:$F$51,MATCH($A41,Accounts!$A$2:$A$51,0)))</f>
        <v/>
      </c>
      <c r="K41">
        <f>IF($A41="","",IF(INDEX(Accounts!$G$2:$G$51,MATCH($A41,Accounts!$A$2:$A$51,0))="","",INDEX(Accounts!$G$2:$G$51,MATCH($A41,Accounts!$A$2:$A$51,0))))</f>
        <v/>
      </c>
      <c r="L41">
        <f>IF($A41="","",IF(INDEX(Accounts!$H$2:$H$51,MATCH($A41,Accounts!$A$2:$A$51,0))="","",INDEX(Accounts!$H$2:$H$51,MATCH($A41,Accounts!$A$2:$A$51,0))))</f>
        <v/>
      </c>
      <c r="M41">
        <f>IF(OR($A41="",$L41=""),"",$C41-$L41)</f>
        <v/>
      </c>
      <c r="N41">
        <f>IF($M41="","",MIN($C41,$D41,$F41)-$M41)</f>
        <v/>
      </c>
      <c r="O41">
        <f>IF($A41="","",IF($J41="Intraday trailing",MAX($H41,_xlfn.MAXIFS($V$1:$V40,$A$1:$A40,$A41)),MAX($H41,_xlfn.MAXIFS($D$1:$D40,$A$1:$A40,$A41))))</f>
        <v/>
      </c>
      <c r="P41">
        <f>IF($A41="","",IF($J41="Intraday trailing",MAX($O41,MAX($C41,$D41,$E41)),MAX($O41,$D41)))</f>
        <v/>
      </c>
      <c r="Q41">
        <f>IF($A41="","",IF($J41="Static",$H41-$I41,IF($J41="EOD trailing",IF($K41="",$O41-$I41,MIN($O41-$I41,$K41)),IF($K41="",$P41-$I41,MIN($P41-$I41,$K41)))))</f>
        <v/>
      </c>
      <c r="R41">
        <f>IF($A41="","",IF($J41="Static",$H41-$I41,IF($K41="",$P41-$I41,MIN($P41-$I41,$K41))))</f>
        <v/>
      </c>
      <c r="S41">
        <f>IF($A41="","",MIN($C41,$D41,$F41)-$Q41)</f>
        <v/>
      </c>
      <c r="T41">
        <f>IF($A41="","",$D41-$R41)</f>
        <v/>
      </c>
      <c r="U41">
        <f>IF($A41="","",IF(OR($S41&lt;=0,$T41&lt;=0,AND($N41&lt;&gt;"",$N41&lt;=0)),"LIMIT HIT","OK"))</f>
        <v/>
      </c>
      <c r="V41">
        <f>IF($A41="","",MAX($C41,$D41,$E41))</f>
        <v/>
      </c>
    </row>
    <row r="42">
      <c r="B42" s="7" t="n"/>
      <c r="G42">
        <f>IF($A42="","",$D42-$C42)</f>
        <v/>
      </c>
      <c r="H42">
        <f>IF($A42="","",INDEX(Accounts!$D$2:$D$51,MATCH($A42,Accounts!$A$2:$A$51,0)))</f>
        <v/>
      </c>
      <c r="I42">
        <f>IF($A42="","",INDEX(Accounts!$E$2:$E$51,MATCH($A42,Accounts!$A$2:$A$51,0)))</f>
        <v/>
      </c>
      <c r="J42">
        <f>IF($A42="","",INDEX(Accounts!$F$2:$F$51,MATCH($A42,Accounts!$A$2:$A$51,0)))</f>
        <v/>
      </c>
      <c r="K42">
        <f>IF($A42="","",IF(INDEX(Accounts!$G$2:$G$51,MATCH($A42,Accounts!$A$2:$A$51,0))="","",INDEX(Accounts!$G$2:$G$51,MATCH($A42,Accounts!$A$2:$A$51,0))))</f>
        <v/>
      </c>
      <c r="L42">
        <f>IF($A42="","",IF(INDEX(Accounts!$H$2:$H$51,MATCH($A42,Accounts!$A$2:$A$51,0))="","",INDEX(Accounts!$H$2:$H$51,MATCH($A42,Accounts!$A$2:$A$51,0))))</f>
        <v/>
      </c>
      <c r="M42">
        <f>IF(OR($A42="",$L42=""),"",$C42-$L42)</f>
        <v/>
      </c>
      <c r="N42">
        <f>IF($M42="","",MIN($C42,$D42,$F42)-$M42)</f>
        <v/>
      </c>
      <c r="O42">
        <f>IF($A42="","",IF($J42="Intraday trailing",MAX($H42,_xlfn.MAXIFS($V$1:$V41,$A$1:$A41,$A42)),MAX($H42,_xlfn.MAXIFS($D$1:$D41,$A$1:$A41,$A42))))</f>
        <v/>
      </c>
      <c r="P42">
        <f>IF($A42="","",IF($J42="Intraday trailing",MAX($O42,MAX($C42,$D42,$E42)),MAX($O42,$D42)))</f>
        <v/>
      </c>
      <c r="Q42">
        <f>IF($A42="","",IF($J42="Static",$H42-$I42,IF($J42="EOD trailing",IF($K42="",$O42-$I42,MIN($O42-$I42,$K42)),IF($K42="",$P42-$I42,MIN($P42-$I42,$K42)))))</f>
        <v/>
      </c>
      <c r="R42">
        <f>IF($A42="","",IF($J42="Static",$H42-$I42,IF($K42="",$P42-$I42,MIN($P42-$I42,$K42))))</f>
        <v/>
      </c>
      <c r="S42">
        <f>IF($A42="","",MIN($C42,$D42,$F42)-$Q42)</f>
        <v/>
      </c>
      <c r="T42">
        <f>IF($A42="","",$D42-$R42)</f>
        <v/>
      </c>
      <c r="U42">
        <f>IF($A42="","",IF(OR($S42&lt;=0,$T42&lt;=0,AND($N42&lt;&gt;"",$N42&lt;=0)),"LIMIT HIT","OK"))</f>
        <v/>
      </c>
      <c r="V42">
        <f>IF($A42="","",MAX($C42,$D42,$E42))</f>
        <v/>
      </c>
    </row>
    <row r="43">
      <c r="B43" s="7" t="n"/>
      <c r="G43">
        <f>IF($A43="","",$D43-$C43)</f>
        <v/>
      </c>
      <c r="H43">
        <f>IF($A43="","",INDEX(Accounts!$D$2:$D$51,MATCH($A43,Accounts!$A$2:$A$51,0)))</f>
        <v/>
      </c>
      <c r="I43">
        <f>IF($A43="","",INDEX(Accounts!$E$2:$E$51,MATCH($A43,Accounts!$A$2:$A$51,0)))</f>
        <v/>
      </c>
      <c r="J43">
        <f>IF($A43="","",INDEX(Accounts!$F$2:$F$51,MATCH($A43,Accounts!$A$2:$A$51,0)))</f>
        <v/>
      </c>
      <c r="K43">
        <f>IF($A43="","",IF(INDEX(Accounts!$G$2:$G$51,MATCH($A43,Accounts!$A$2:$A$51,0))="","",INDEX(Accounts!$G$2:$G$51,MATCH($A43,Accounts!$A$2:$A$51,0))))</f>
        <v/>
      </c>
      <c r="L43">
        <f>IF($A43="","",IF(INDEX(Accounts!$H$2:$H$51,MATCH($A43,Accounts!$A$2:$A$51,0))="","",INDEX(Accounts!$H$2:$H$51,MATCH($A43,Accounts!$A$2:$A$51,0))))</f>
        <v/>
      </c>
      <c r="M43">
        <f>IF(OR($A43="",$L43=""),"",$C43-$L43)</f>
        <v/>
      </c>
      <c r="N43">
        <f>IF($M43="","",MIN($C43,$D43,$F43)-$M43)</f>
        <v/>
      </c>
      <c r="O43">
        <f>IF($A43="","",IF($J43="Intraday trailing",MAX($H43,_xlfn.MAXIFS($V$1:$V42,$A$1:$A42,$A43)),MAX($H43,_xlfn.MAXIFS($D$1:$D42,$A$1:$A42,$A43))))</f>
        <v/>
      </c>
      <c r="P43">
        <f>IF($A43="","",IF($J43="Intraday trailing",MAX($O43,MAX($C43,$D43,$E43)),MAX($O43,$D43)))</f>
        <v/>
      </c>
      <c r="Q43">
        <f>IF($A43="","",IF($J43="Static",$H43-$I43,IF($J43="EOD trailing",IF($K43="",$O43-$I43,MIN($O43-$I43,$K43)),IF($K43="",$P43-$I43,MIN($P43-$I43,$K43)))))</f>
        <v/>
      </c>
      <c r="R43">
        <f>IF($A43="","",IF($J43="Static",$H43-$I43,IF($K43="",$P43-$I43,MIN($P43-$I43,$K43))))</f>
        <v/>
      </c>
      <c r="S43">
        <f>IF($A43="","",MIN($C43,$D43,$F43)-$Q43)</f>
        <v/>
      </c>
      <c r="T43">
        <f>IF($A43="","",$D43-$R43)</f>
        <v/>
      </c>
      <c r="U43">
        <f>IF($A43="","",IF(OR($S43&lt;=0,$T43&lt;=0,AND($N43&lt;&gt;"",$N43&lt;=0)),"LIMIT HIT","OK"))</f>
        <v/>
      </c>
      <c r="V43">
        <f>IF($A43="","",MAX($C43,$D43,$E43))</f>
        <v/>
      </c>
    </row>
    <row r="44">
      <c r="B44" s="7" t="n"/>
      <c r="G44">
        <f>IF($A44="","",$D44-$C44)</f>
        <v/>
      </c>
      <c r="H44">
        <f>IF($A44="","",INDEX(Accounts!$D$2:$D$51,MATCH($A44,Accounts!$A$2:$A$51,0)))</f>
        <v/>
      </c>
      <c r="I44">
        <f>IF($A44="","",INDEX(Accounts!$E$2:$E$51,MATCH($A44,Accounts!$A$2:$A$51,0)))</f>
        <v/>
      </c>
      <c r="J44">
        <f>IF($A44="","",INDEX(Accounts!$F$2:$F$51,MATCH($A44,Accounts!$A$2:$A$51,0)))</f>
        <v/>
      </c>
      <c r="K44">
        <f>IF($A44="","",IF(INDEX(Accounts!$G$2:$G$51,MATCH($A44,Accounts!$A$2:$A$51,0))="","",INDEX(Accounts!$G$2:$G$51,MATCH($A44,Accounts!$A$2:$A$51,0))))</f>
        <v/>
      </c>
      <c r="L44">
        <f>IF($A44="","",IF(INDEX(Accounts!$H$2:$H$51,MATCH($A44,Accounts!$A$2:$A$51,0))="","",INDEX(Accounts!$H$2:$H$51,MATCH($A44,Accounts!$A$2:$A$51,0))))</f>
        <v/>
      </c>
      <c r="M44">
        <f>IF(OR($A44="",$L44=""),"",$C44-$L44)</f>
        <v/>
      </c>
      <c r="N44">
        <f>IF($M44="","",MIN($C44,$D44,$F44)-$M44)</f>
        <v/>
      </c>
      <c r="O44">
        <f>IF($A44="","",IF($J44="Intraday trailing",MAX($H44,_xlfn.MAXIFS($V$1:$V43,$A$1:$A43,$A44)),MAX($H44,_xlfn.MAXIFS($D$1:$D43,$A$1:$A43,$A44))))</f>
        <v/>
      </c>
      <c r="P44">
        <f>IF($A44="","",IF($J44="Intraday trailing",MAX($O44,MAX($C44,$D44,$E44)),MAX($O44,$D44)))</f>
        <v/>
      </c>
      <c r="Q44">
        <f>IF($A44="","",IF($J44="Static",$H44-$I44,IF($J44="EOD trailing",IF($K44="",$O44-$I44,MIN($O44-$I44,$K44)),IF($K44="",$P44-$I44,MIN($P44-$I44,$K44)))))</f>
        <v/>
      </c>
      <c r="R44">
        <f>IF($A44="","",IF($J44="Static",$H44-$I44,IF($K44="",$P44-$I44,MIN($P44-$I44,$K44))))</f>
        <v/>
      </c>
      <c r="S44">
        <f>IF($A44="","",MIN($C44,$D44,$F44)-$Q44)</f>
        <v/>
      </c>
      <c r="T44">
        <f>IF($A44="","",$D44-$R44)</f>
        <v/>
      </c>
      <c r="U44">
        <f>IF($A44="","",IF(OR($S44&lt;=0,$T44&lt;=0,AND($N44&lt;&gt;"",$N44&lt;=0)),"LIMIT HIT","OK"))</f>
        <v/>
      </c>
      <c r="V44">
        <f>IF($A44="","",MAX($C44,$D44,$E44))</f>
        <v/>
      </c>
    </row>
    <row r="45">
      <c r="B45" s="7" t="n"/>
      <c r="G45">
        <f>IF($A45="","",$D45-$C45)</f>
        <v/>
      </c>
      <c r="H45">
        <f>IF($A45="","",INDEX(Accounts!$D$2:$D$51,MATCH($A45,Accounts!$A$2:$A$51,0)))</f>
        <v/>
      </c>
      <c r="I45">
        <f>IF($A45="","",INDEX(Accounts!$E$2:$E$51,MATCH($A45,Accounts!$A$2:$A$51,0)))</f>
        <v/>
      </c>
      <c r="J45">
        <f>IF($A45="","",INDEX(Accounts!$F$2:$F$51,MATCH($A45,Accounts!$A$2:$A$51,0)))</f>
        <v/>
      </c>
      <c r="K45">
        <f>IF($A45="","",IF(INDEX(Accounts!$G$2:$G$51,MATCH($A45,Accounts!$A$2:$A$51,0))="","",INDEX(Accounts!$G$2:$G$51,MATCH($A45,Accounts!$A$2:$A$51,0))))</f>
        <v/>
      </c>
      <c r="L45">
        <f>IF($A45="","",IF(INDEX(Accounts!$H$2:$H$51,MATCH($A45,Accounts!$A$2:$A$51,0))="","",INDEX(Accounts!$H$2:$H$51,MATCH($A45,Accounts!$A$2:$A$51,0))))</f>
        <v/>
      </c>
      <c r="M45">
        <f>IF(OR($A45="",$L45=""),"",$C45-$L45)</f>
        <v/>
      </c>
      <c r="N45">
        <f>IF($M45="","",MIN($C45,$D45,$F45)-$M45)</f>
        <v/>
      </c>
      <c r="O45">
        <f>IF($A45="","",IF($J45="Intraday trailing",MAX($H45,_xlfn.MAXIFS($V$1:$V44,$A$1:$A44,$A45)),MAX($H45,_xlfn.MAXIFS($D$1:$D44,$A$1:$A44,$A45))))</f>
        <v/>
      </c>
      <c r="P45">
        <f>IF($A45="","",IF($J45="Intraday trailing",MAX($O45,MAX($C45,$D45,$E45)),MAX($O45,$D45)))</f>
        <v/>
      </c>
      <c r="Q45">
        <f>IF($A45="","",IF($J45="Static",$H45-$I45,IF($J45="EOD trailing",IF($K45="",$O45-$I45,MIN($O45-$I45,$K45)),IF($K45="",$P45-$I45,MIN($P45-$I45,$K45)))))</f>
        <v/>
      </c>
      <c r="R45">
        <f>IF($A45="","",IF($J45="Static",$H45-$I45,IF($K45="",$P45-$I45,MIN($P45-$I45,$K45))))</f>
        <v/>
      </c>
      <c r="S45">
        <f>IF($A45="","",MIN($C45,$D45,$F45)-$Q45)</f>
        <v/>
      </c>
      <c r="T45">
        <f>IF($A45="","",$D45-$R45)</f>
        <v/>
      </c>
      <c r="U45">
        <f>IF($A45="","",IF(OR($S45&lt;=0,$T45&lt;=0,AND($N45&lt;&gt;"",$N45&lt;=0)),"LIMIT HIT","OK"))</f>
        <v/>
      </c>
      <c r="V45">
        <f>IF($A45="","",MAX($C45,$D45,$E45))</f>
        <v/>
      </c>
    </row>
    <row r="46">
      <c r="B46" s="7" t="n"/>
      <c r="G46">
        <f>IF($A46="","",$D46-$C46)</f>
        <v/>
      </c>
      <c r="H46">
        <f>IF($A46="","",INDEX(Accounts!$D$2:$D$51,MATCH($A46,Accounts!$A$2:$A$51,0)))</f>
        <v/>
      </c>
      <c r="I46">
        <f>IF($A46="","",INDEX(Accounts!$E$2:$E$51,MATCH($A46,Accounts!$A$2:$A$51,0)))</f>
        <v/>
      </c>
      <c r="J46">
        <f>IF($A46="","",INDEX(Accounts!$F$2:$F$51,MATCH($A46,Accounts!$A$2:$A$51,0)))</f>
        <v/>
      </c>
      <c r="K46">
        <f>IF($A46="","",IF(INDEX(Accounts!$G$2:$G$51,MATCH($A46,Accounts!$A$2:$A$51,0))="","",INDEX(Accounts!$G$2:$G$51,MATCH($A46,Accounts!$A$2:$A$51,0))))</f>
        <v/>
      </c>
      <c r="L46">
        <f>IF($A46="","",IF(INDEX(Accounts!$H$2:$H$51,MATCH($A46,Accounts!$A$2:$A$51,0))="","",INDEX(Accounts!$H$2:$H$51,MATCH($A46,Accounts!$A$2:$A$51,0))))</f>
        <v/>
      </c>
      <c r="M46">
        <f>IF(OR($A46="",$L46=""),"",$C46-$L46)</f>
        <v/>
      </c>
      <c r="N46">
        <f>IF($M46="","",MIN($C46,$D46,$F46)-$M46)</f>
        <v/>
      </c>
      <c r="O46">
        <f>IF($A46="","",IF($J46="Intraday trailing",MAX($H46,_xlfn.MAXIFS($V$1:$V45,$A$1:$A45,$A46)),MAX($H46,_xlfn.MAXIFS($D$1:$D45,$A$1:$A45,$A46))))</f>
        <v/>
      </c>
      <c r="P46">
        <f>IF($A46="","",IF($J46="Intraday trailing",MAX($O46,MAX($C46,$D46,$E46)),MAX($O46,$D46)))</f>
        <v/>
      </c>
      <c r="Q46">
        <f>IF($A46="","",IF($J46="Static",$H46-$I46,IF($J46="EOD trailing",IF($K46="",$O46-$I46,MIN($O46-$I46,$K46)),IF($K46="",$P46-$I46,MIN($P46-$I46,$K46)))))</f>
        <v/>
      </c>
      <c r="R46">
        <f>IF($A46="","",IF($J46="Static",$H46-$I46,IF($K46="",$P46-$I46,MIN($P46-$I46,$K46))))</f>
        <v/>
      </c>
      <c r="S46">
        <f>IF($A46="","",MIN($C46,$D46,$F46)-$Q46)</f>
        <v/>
      </c>
      <c r="T46">
        <f>IF($A46="","",$D46-$R46)</f>
        <v/>
      </c>
      <c r="U46">
        <f>IF($A46="","",IF(OR($S46&lt;=0,$T46&lt;=0,AND($N46&lt;&gt;"",$N46&lt;=0)),"LIMIT HIT","OK"))</f>
        <v/>
      </c>
      <c r="V46">
        <f>IF($A46="","",MAX($C46,$D46,$E46))</f>
        <v/>
      </c>
    </row>
    <row r="47">
      <c r="B47" s="7" t="n"/>
      <c r="G47">
        <f>IF($A47="","",$D47-$C47)</f>
        <v/>
      </c>
      <c r="H47">
        <f>IF($A47="","",INDEX(Accounts!$D$2:$D$51,MATCH($A47,Accounts!$A$2:$A$51,0)))</f>
        <v/>
      </c>
      <c r="I47">
        <f>IF($A47="","",INDEX(Accounts!$E$2:$E$51,MATCH($A47,Accounts!$A$2:$A$51,0)))</f>
        <v/>
      </c>
      <c r="J47">
        <f>IF($A47="","",INDEX(Accounts!$F$2:$F$51,MATCH($A47,Accounts!$A$2:$A$51,0)))</f>
        <v/>
      </c>
      <c r="K47">
        <f>IF($A47="","",IF(INDEX(Accounts!$G$2:$G$51,MATCH($A47,Accounts!$A$2:$A$51,0))="","",INDEX(Accounts!$G$2:$G$51,MATCH($A47,Accounts!$A$2:$A$51,0))))</f>
        <v/>
      </c>
      <c r="L47">
        <f>IF($A47="","",IF(INDEX(Accounts!$H$2:$H$51,MATCH($A47,Accounts!$A$2:$A$51,0))="","",INDEX(Accounts!$H$2:$H$51,MATCH($A47,Accounts!$A$2:$A$51,0))))</f>
        <v/>
      </c>
      <c r="M47">
        <f>IF(OR($A47="",$L47=""),"",$C47-$L47)</f>
        <v/>
      </c>
      <c r="N47">
        <f>IF($M47="","",MIN($C47,$D47,$F47)-$M47)</f>
        <v/>
      </c>
      <c r="O47">
        <f>IF($A47="","",IF($J47="Intraday trailing",MAX($H47,_xlfn.MAXIFS($V$1:$V46,$A$1:$A46,$A47)),MAX($H47,_xlfn.MAXIFS($D$1:$D46,$A$1:$A46,$A47))))</f>
        <v/>
      </c>
      <c r="P47">
        <f>IF($A47="","",IF($J47="Intraday trailing",MAX($O47,MAX($C47,$D47,$E47)),MAX($O47,$D47)))</f>
        <v/>
      </c>
      <c r="Q47">
        <f>IF($A47="","",IF($J47="Static",$H47-$I47,IF($J47="EOD trailing",IF($K47="",$O47-$I47,MIN($O47-$I47,$K47)),IF($K47="",$P47-$I47,MIN($P47-$I47,$K47)))))</f>
        <v/>
      </c>
      <c r="R47">
        <f>IF($A47="","",IF($J47="Static",$H47-$I47,IF($K47="",$P47-$I47,MIN($P47-$I47,$K47))))</f>
        <v/>
      </c>
      <c r="S47">
        <f>IF($A47="","",MIN($C47,$D47,$F47)-$Q47)</f>
        <v/>
      </c>
      <c r="T47">
        <f>IF($A47="","",$D47-$R47)</f>
        <v/>
      </c>
      <c r="U47">
        <f>IF($A47="","",IF(OR($S47&lt;=0,$T47&lt;=0,AND($N47&lt;&gt;"",$N47&lt;=0)),"LIMIT HIT","OK"))</f>
        <v/>
      </c>
      <c r="V47">
        <f>IF($A47="","",MAX($C47,$D47,$E47))</f>
        <v/>
      </c>
    </row>
    <row r="48">
      <c r="B48" s="7" t="n"/>
      <c r="G48">
        <f>IF($A48="","",$D48-$C48)</f>
        <v/>
      </c>
      <c r="H48">
        <f>IF($A48="","",INDEX(Accounts!$D$2:$D$51,MATCH($A48,Accounts!$A$2:$A$51,0)))</f>
        <v/>
      </c>
      <c r="I48">
        <f>IF($A48="","",INDEX(Accounts!$E$2:$E$51,MATCH($A48,Accounts!$A$2:$A$51,0)))</f>
        <v/>
      </c>
      <c r="J48">
        <f>IF($A48="","",INDEX(Accounts!$F$2:$F$51,MATCH($A48,Accounts!$A$2:$A$51,0)))</f>
        <v/>
      </c>
      <c r="K48">
        <f>IF($A48="","",IF(INDEX(Accounts!$G$2:$G$51,MATCH($A48,Accounts!$A$2:$A$51,0))="","",INDEX(Accounts!$G$2:$G$51,MATCH($A48,Accounts!$A$2:$A$51,0))))</f>
        <v/>
      </c>
      <c r="L48">
        <f>IF($A48="","",IF(INDEX(Accounts!$H$2:$H$51,MATCH($A48,Accounts!$A$2:$A$51,0))="","",INDEX(Accounts!$H$2:$H$51,MATCH($A48,Accounts!$A$2:$A$51,0))))</f>
        <v/>
      </c>
      <c r="M48">
        <f>IF(OR($A48="",$L48=""),"",$C48-$L48)</f>
        <v/>
      </c>
      <c r="N48">
        <f>IF($M48="","",MIN($C48,$D48,$F48)-$M48)</f>
        <v/>
      </c>
      <c r="O48">
        <f>IF($A48="","",IF($J48="Intraday trailing",MAX($H48,_xlfn.MAXIFS($V$1:$V47,$A$1:$A47,$A48)),MAX($H48,_xlfn.MAXIFS($D$1:$D47,$A$1:$A47,$A48))))</f>
        <v/>
      </c>
      <c r="P48">
        <f>IF($A48="","",IF($J48="Intraday trailing",MAX($O48,MAX($C48,$D48,$E48)),MAX($O48,$D48)))</f>
        <v/>
      </c>
      <c r="Q48">
        <f>IF($A48="","",IF($J48="Static",$H48-$I48,IF($J48="EOD trailing",IF($K48="",$O48-$I48,MIN($O48-$I48,$K48)),IF($K48="",$P48-$I48,MIN($P48-$I48,$K48)))))</f>
        <v/>
      </c>
      <c r="R48">
        <f>IF($A48="","",IF($J48="Static",$H48-$I48,IF($K48="",$P48-$I48,MIN($P48-$I48,$K48))))</f>
        <v/>
      </c>
      <c r="S48">
        <f>IF($A48="","",MIN($C48,$D48,$F48)-$Q48)</f>
        <v/>
      </c>
      <c r="T48">
        <f>IF($A48="","",$D48-$R48)</f>
        <v/>
      </c>
      <c r="U48">
        <f>IF($A48="","",IF(OR($S48&lt;=0,$T48&lt;=0,AND($N48&lt;&gt;"",$N48&lt;=0)),"LIMIT HIT","OK"))</f>
        <v/>
      </c>
      <c r="V48">
        <f>IF($A48="","",MAX($C48,$D48,$E48))</f>
        <v/>
      </c>
    </row>
    <row r="49">
      <c r="B49" s="7" t="n"/>
      <c r="G49">
        <f>IF($A49="","",$D49-$C49)</f>
        <v/>
      </c>
      <c r="H49">
        <f>IF($A49="","",INDEX(Accounts!$D$2:$D$51,MATCH($A49,Accounts!$A$2:$A$51,0)))</f>
        <v/>
      </c>
      <c r="I49">
        <f>IF($A49="","",INDEX(Accounts!$E$2:$E$51,MATCH($A49,Accounts!$A$2:$A$51,0)))</f>
        <v/>
      </c>
      <c r="J49">
        <f>IF($A49="","",INDEX(Accounts!$F$2:$F$51,MATCH($A49,Accounts!$A$2:$A$51,0)))</f>
        <v/>
      </c>
      <c r="K49">
        <f>IF($A49="","",IF(INDEX(Accounts!$G$2:$G$51,MATCH($A49,Accounts!$A$2:$A$51,0))="","",INDEX(Accounts!$G$2:$G$51,MATCH($A49,Accounts!$A$2:$A$51,0))))</f>
        <v/>
      </c>
      <c r="L49">
        <f>IF($A49="","",IF(INDEX(Accounts!$H$2:$H$51,MATCH($A49,Accounts!$A$2:$A$51,0))="","",INDEX(Accounts!$H$2:$H$51,MATCH($A49,Accounts!$A$2:$A$51,0))))</f>
        <v/>
      </c>
      <c r="M49">
        <f>IF(OR($A49="",$L49=""),"",$C49-$L49)</f>
        <v/>
      </c>
      <c r="N49">
        <f>IF($M49="","",MIN($C49,$D49,$F49)-$M49)</f>
        <v/>
      </c>
      <c r="O49">
        <f>IF($A49="","",IF($J49="Intraday trailing",MAX($H49,_xlfn.MAXIFS($V$1:$V48,$A$1:$A48,$A49)),MAX($H49,_xlfn.MAXIFS($D$1:$D48,$A$1:$A48,$A49))))</f>
        <v/>
      </c>
      <c r="P49">
        <f>IF($A49="","",IF($J49="Intraday trailing",MAX($O49,MAX($C49,$D49,$E49)),MAX($O49,$D49)))</f>
        <v/>
      </c>
      <c r="Q49">
        <f>IF($A49="","",IF($J49="Static",$H49-$I49,IF($J49="EOD trailing",IF($K49="",$O49-$I49,MIN($O49-$I49,$K49)),IF($K49="",$P49-$I49,MIN($P49-$I49,$K49)))))</f>
        <v/>
      </c>
      <c r="R49">
        <f>IF($A49="","",IF($J49="Static",$H49-$I49,IF($K49="",$P49-$I49,MIN($P49-$I49,$K49))))</f>
        <v/>
      </c>
      <c r="S49">
        <f>IF($A49="","",MIN($C49,$D49,$F49)-$Q49)</f>
        <v/>
      </c>
      <c r="T49">
        <f>IF($A49="","",$D49-$R49)</f>
        <v/>
      </c>
      <c r="U49">
        <f>IF($A49="","",IF(OR($S49&lt;=0,$T49&lt;=0,AND($N49&lt;&gt;"",$N49&lt;=0)),"LIMIT HIT","OK"))</f>
        <v/>
      </c>
      <c r="V49">
        <f>IF($A49="","",MAX($C49,$D49,$E49))</f>
        <v/>
      </c>
    </row>
    <row r="50">
      <c r="B50" s="7" t="n"/>
      <c r="G50">
        <f>IF($A50="","",$D50-$C50)</f>
        <v/>
      </c>
      <c r="H50">
        <f>IF($A50="","",INDEX(Accounts!$D$2:$D$51,MATCH($A50,Accounts!$A$2:$A$51,0)))</f>
        <v/>
      </c>
      <c r="I50">
        <f>IF($A50="","",INDEX(Accounts!$E$2:$E$51,MATCH($A50,Accounts!$A$2:$A$51,0)))</f>
        <v/>
      </c>
      <c r="J50">
        <f>IF($A50="","",INDEX(Accounts!$F$2:$F$51,MATCH($A50,Accounts!$A$2:$A$51,0)))</f>
        <v/>
      </c>
      <c r="K50">
        <f>IF($A50="","",IF(INDEX(Accounts!$G$2:$G$51,MATCH($A50,Accounts!$A$2:$A$51,0))="","",INDEX(Accounts!$G$2:$G$51,MATCH($A50,Accounts!$A$2:$A$51,0))))</f>
        <v/>
      </c>
      <c r="L50">
        <f>IF($A50="","",IF(INDEX(Accounts!$H$2:$H$51,MATCH($A50,Accounts!$A$2:$A$51,0))="","",INDEX(Accounts!$H$2:$H$51,MATCH($A50,Accounts!$A$2:$A$51,0))))</f>
        <v/>
      </c>
      <c r="M50">
        <f>IF(OR($A50="",$L50=""),"",$C50-$L50)</f>
        <v/>
      </c>
      <c r="N50">
        <f>IF($M50="","",MIN($C50,$D50,$F50)-$M50)</f>
        <v/>
      </c>
      <c r="O50">
        <f>IF($A50="","",IF($J50="Intraday trailing",MAX($H50,_xlfn.MAXIFS($V$1:$V49,$A$1:$A49,$A50)),MAX($H50,_xlfn.MAXIFS($D$1:$D49,$A$1:$A49,$A50))))</f>
        <v/>
      </c>
      <c r="P50">
        <f>IF($A50="","",IF($J50="Intraday trailing",MAX($O50,MAX($C50,$D50,$E50)),MAX($O50,$D50)))</f>
        <v/>
      </c>
      <c r="Q50">
        <f>IF($A50="","",IF($J50="Static",$H50-$I50,IF($J50="EOD trailing",IF($K50="",$O50-$I50,MIN($O50-$I50,$K50)),IF($K50="",$P50-$I50,MIN($P50-$I50,$K50)))))</f>
        <v/>
      </c>
      <c r="R50">
        <f>IF($A50="","",IF($J50="Static",$H50-$I50,IF($K50="",$P50-$I50,MIN($P50-$I50,$K50))))</f>
        <v/>
      </c>
      <c r="S50">
        <f>IF($A50="","",MIN($C50,$D50,$F50)-$Q50)</f>
        <v/>
      </c>
      <c r="T50">
        <f>IF($A50="","",$D50-$R50)</f>
        <v/>
      </c>
      <c r="U50">
        <f>IF($A50="","",IF(OR($S50&lt;=0,$T50&lt;=0,AND($N50&lt;&gt;"",$N50&lt;=0)),"LIMIT HIT","OK"))</f>
        <v/>
      </c>
      <c r="V50">
        <f>IF($A50="","",MAX($C50,$D50,$E50))</f>
        <v/>
      </c>
    </row>
    <row r="51">
      <c r="B51" s="7" t="n"/>
      <c r="G51">
        <f>IF($A51="","",$D51-$C51)</f>
        <v/>
      </c>
      <c r="H51">
        <f>IF($A51="","",INDEX(Accounts!$D$2:$D$51,MATCH($A51,Accounts!$A$2:$A$51,0)))</f>
        <v/>
      </c>
      <c r="I51">
        <f>IF($A51="","",INDEX(Accounts!$E$2:$E$51,MATCH($A51,Accounts!$A$2:$A$51,0)))</f>
        <v/>
      </c>
      <c r="J51">
        <f>IF($A51="","",INDEX(Accounts!$F$2:$F$51,MATCH($A51,Accounts!$A$2:$A$51,0)))</f>
        <v/>
      </c>
      <c r="K51">
        <f>IF($A51="","",IF(INDEX(Accounts!$G$2:$G$51,MATCH($A51,Accounts!$A$2:$A$51,0))="","",INDEX(Accounts!$G$2:$G$51,MATCH($A51,Accounts!$A$2:$A$51,0))))</f>
        <v/>
      </c>
      <c r="L51">
        <f>IF($A51="","",IF(INDEX(Accounts!$H$2:$H$51,MATCH($A51,Accounts!$A$2:$A$51,0))="","",INDEX(Accounts!$H$2:$H$51,MATCH($A51,Accounts!$A$2:$A$51,0))))</f>
        <v/>
      </c>
      <c r="M51">
        <f>IF(OR($A51="",$L51=""),"",$C51-$L51)</f>
        <v/>
      </c>
      <c r="N51">
        <f>IF($M51="","",MIN($C51,$D51,$F51)-$M51)</f>
        <v/>
      </c>
      <c r="O51">
        <f>IF($A51="","",IF($J51="Intraday trailing",MAX($H51,_xlfn.MAXIFS($V$1:$V50,$A$1:$A50,$A51)),MAX($H51,_xlfn.MAXIFS($D$1:$D50,$A$1:$A50,$A51))))</f>
        <v/>
      </c>
      <c r="P51">
        <f>IF($A51="","",IF($J51="Intraday trailing",MAX($O51,MAX($C51,$D51,$E51)),MAX($O51,$D51)))</f>
        <v/>
      </c>
      <c r="Q51">
        <f>IF($A51="","",IF($J51="Static",$H51-$I51,IF($J51="EOD trailing",IF($K51="",$O51-$I51,MIN($O51-$I51,$K51)),IF($K51="",$P51-$I51,MIN($P51-$I51,$K51)))))</f>
        <v/>
      </c>
      <c r="R51">
        <f>IF($A51="","",IF($J51="Static",$H51-$I51,IF($K51="",$P51-$I51,MIN($P51-$I51,$K51))))</f>
        <v/>
      </c>
      <c r="S51">
        <f>IF($A51="","",MIN($C51,$D51,$F51)-$Q51)</f>
        <v/>
      </c>
      <c r="T51">
        <f>IF($A51="","",$D51-$R51)</f>
        <v/>
      </c>
      <c r="U51">
        <f>IF($A51="","",IF(OR($S51&lt;=0,$T51&lt;=0,AND($N51&lt;&gt;"",$N51&lt;=0)),"LIMIT HIT","OK"))</f>
        <v/>
      </c>
      <c r="V51">
        <f>IF($A51="","",MAX($C51,$D51,$E51))</f>
        <v/>
      </c>
    </row>
    <row r="52">
      <c r="B52" s="7" t="n"/>
      <c r="G52">
        <f>IF($A52="","",$D52-$C52)</f>
        <v/>
      </c>
      <c r="H52">
        <f>IF($A52="","",INDEX(Accounts!$D$2:$D$51,MATCH($A52,Accounts!$A$2:$A$51,0)))</f>
        <v/>
      </c>
      <c r="I52">
        <f>IF($A52="","",INDEX(Accounts!$E$2:$E$51,MATCH($A52,Accounts!$A$2:$A$51,0)))</f>
        <v/>
      </c>
      <c r="J52">
        <f>IF($A52="","",INDEX(Accounts!$F$2:$F$51,MATCH($A52,Accounts!$A$2:$A$51,0)))</f>
        <v/>
      </c>
      <c r="K52">
        <f>IF($A52="","",IF(INDEX(Accounts!$G$2:$G$51,MATCH($A52,Accounts!$A$2:$A$51,0))="","",INDEX(Accounts!$G$2:$G$51,MATCH($A52,Accounts!$A$2:$A$51,0))))</f>
        <v/>
      </c>
      <c r="L52">
        <f>IF($A52="","",IF(INDEX(Accounts!$H$2:$H$51,MATCH($A52,Accounts!$A$2:$A$51,0))="","",INDEX(Accounts!$H$2:$H$51,MATCH($A52,Accounts!$A$2:$A$51,0))))</f>
        <v/>
      </c>
      <c r="M52">
        <f>IF(OR($A52="",$L52=""),"",$C52-$L52)</f>
        <v/>
      </c>
      <c r="N52">
        <f>IF($M52="","",MIN($C52,$D52,$F52)-$M52)</f>
        <v/>
      </c>
      <c r="O52">
        <f>IF($A52="","",IF($J52="Intraday trailing",MAX($H52,_xlfn.MAXIFS($V$1:$V51,$A$1:$A51,$A52)),MAX($H52,_xlfn.MAXIFS($D$1:$D51,$A$1:$A51,$A52))))</f>
        <v/>
      </c>
      <c r="P52">
        <f>IF($A52="","",IF($J52="Intraday trailing",MAX($O52,MAX($C52,$D52,$E52)),MAX($O52,$D52)))</f>
        <v/>
      </c>
      <c r="Q52">
        <f>IF($A52="","",IF($J52="Static",$H52-$I52,IF($J52="EOD trailing",IF($K52="",$O52-$I52,MIN($O52-$I52,$K52)),IF($K52="",$P52-$I52,MIN($P52-$I52,$K52)))))</f>
        <v/>
      </c>
      <c r="R52">
        <f>IF($A52="","",IF($J52="Static",$H52-$I52,IF($K52="",$P52-$I52,MIN($P52-$I52,$K52))))</f>
        <v/>
      </c>
      <c r="S52">
        <f>IF($A52="","",MIN($C52,$D52,$F52)-$Q52)</f>
        <v/>
      </c>
      <c r="T52">
        <f>IF($A52="","",$D52-$R52)</f>
        <v/>
      </c>
      <c r="U52">
        <f>IF($A52="","",IF(OR($S52&lt;=0,$T52&lt;=0,AND($N52&lt;&gt;"",$N52&lt;=0)),"LIMIT HIT","OK"))</f>
        <v/>
      </c>
      <c r="V52">
        <f>IF($A52="","",MAX($C52,$D52,$E52))</f>
        <v/>
      </c>
    </row>
    <row r="53">
      <c r="B53" s="7" t="n"/>
      <c r="G53">
        <f>IF($A53="","",$D53-$C53)</f>
        <v/>
      </c>
      <c r="H53">
        <f>IF($A53="","",INDEX(Accounts!$D$2:$D$51,MATCH($A53,Accounts!$A$2:$A$51,0)))</f>
        <v/>
      </c>
      <c r="I53">
        <f>IF($A53="","",INDEX(Accounts!$E$2:$E$51,MATCH($A53,Accounts!$A$2:$A$51,0)))</f>
        <v/>
      </c>
      <c r="J53">
        <f>IF($A53="","",INDEX(Accounts!$F$2:$F$51,MATCH($A53,Accounts!$A$2:$A$51,0)))</f>
        <v/>
      </c>
      <c r="K53">
        <f>IF($A53="","",IF(INDEX(Accounts!$G$2:$G$51,MATCH($A53,Accounts!$A$2:$A$51,0))="","",INDEX(Accounts!$G$2:$G$51,MATCH($A53,Accounts!$A$2:$A$51,0))))</f>
        <v/>
      </c>
      <c r="L53">
        <f>IF($A53="","",IF(INDEX(Accounts!$H$2:$H$51,MATCH($A53,Accounts!$A$2:$A$51,0))="","",INDEX(Accounts!$H$2:$H$51,MATCH($A53,Accounts!$A$2:$A$51,0))))</f>
        <v/>
      </c>
      <c r="M53">
        <f>IF(OR($A53="",$L53=""),"",$C53-$L53)</f>
        <v/>
      </c>
      <c r="N53">
        <f>IF($M53="","",MIN($C53,$D53,$F53)-$M53)</f>
        <v/>
      </c>
      <c r="O53">
        <f>IF($A53="","",IF($J53="Intraday trailing",MAX($H53,_xlfn.MAXIFS($V$1:$V52,$A$1:$A52,$A53)),MAX($H53,_xlfn.MAXIFS($D$1:$D52,$A$1:$A52,$A53))))</f>
        <v/>
      </c>
      <c r="P53">
        <f>IF($A53="","",IF($J53="Intraday trailing",MAX($O53,MAX($C53,$D53,$E53)),MAX($O53,$D53)))</f>
        <v/>
      </c>
      <c r="Q53">
        <f>IF($A53="","",IF($J53="Static",$H53-$I53,IF($J53="EOD trailing",IF($K53="",$O53-$I53,MIN($O53-$I53,$K53)),IF($K53="",$P53-$I53,MIN($P53-$I53,$K53)))))</f>
        <v/>
      </c>
      <c r="R53">
        <f>IF($A53="","",IF($J53="Static",$H53-$I53,IF($K53="",$P53-$I53,MIN($P53-$I53,$K53))))</f>
        <v/>
      </c>
      <c r="S53">
        <f>IF($A53="","",MIN($C53,$D53,$F53)-$Q53)</f>
        <v/>
      </c>
      <c r="T53">
        <f>IF($A53="","",$D53-$R53)</f>
        <v/>
      </c>
      <c r="U53">
        <f>IF($A53="","",IF(OR($S53&lt;=0,$T53&lt;=0,AND($N53&lt;&gt;"",$N53&lt;=0)),"LIMIT HIT","OK"))</f>
        <v/>
      </c>
      <c r="V53">
        <f>IF($A53="","",MAX($C53,$D53,$E53))</f>
        <v/>
      </c>
    </row>
    <row r="54">
      <c r="B54" s="7" t="n"/>
      <c r="G54">
        <f>IF($A54="","",$D54-$C54)</f>
        <v/>
      </c>
      <c r="H54">
        <f>IF($A54="","",INDEX(Accounts!$D$2:$D$51,MATCH($A54,Accounts!$A$2:$A$51,0)))</f>
        <v/>
      </c>
      <c r="I54">
        <f>IF($A54="","",INDEX(Accounts!$E$2:$E$51,MATCH($A54,Accounts!$A$2:$A$51,0)))</f>
        <v/>
      </c>
      <c r="J54">
        <f>IF($A54="","",INDEX(Accounts!$F$2:$F$51,MATCH($A54,Accounts!$A$2:$A$51,0)))</f>
        <v/>
      </c>
      <c r="K54">
        <f>IF($A54="","",IF(INDEX(Accounts!$G$2:$G$51,MATCH($A54,Accounts!$A$2:$A$51,0))="","",INDEX(Accounts!$G$2:$G$51,MATCH($A54,Accounts!$A$2:$A$51,0))))</f>
        <v/>
      </c>
      <c r="L54">
        <f>IF($A54="","",IF(INDEX(Accounts!$H$2:$H$51,MATCH($A54,Accounts!$A$2:$A$51,0))="","",INDEX(Accounts!$H$2:$H$51,MATCH($A54,Accounts!$A$2:$A$51,0))))</f>
        <v/>
      </c>
      <c r="M54">
        <f>IF(OR($A54="",$L54=""),"",$C54-$L54)</f>
        <v/>
      </c>
      <c r="N54">
        <f>IF($M54="","",MIN($C54,$D54,$F54)-$M54)</f>
        <v/>
      </c>
      <c r="O54">
        <f>IF($A54="","",IF($J54="Intraday trailing",MAX($H54,_xlfn.MAXIFS($V$1:$V53,$A$1:$A53,$A54)),MAX($H54,_xlfn.MAXIFS($D$1:$D53,$A$1:$A53,$A54))))</f>
        <v/>
      </c>
      <c r="P54">
        <f>IF($A54="","",IF($J54="Intraday trailing",MAX($O54,MAX($C54,$D54,$E54)),MAX($O54,$D54)))</f>
        <v/>
      </c>
      <c r="Q54">
        <f>IF($A54="","",IF($J54="Static",$H54-$I54,IF($J54="EOD trailing",IF($K54="",$O54-$I54,MIN($O54-$I54,$K54)),IF($K54="",$P54-$I54,MIN($P54-$I54,$K54)))))</f>
        <v/>
      </c>
      <c r="R54">
        <f>IF($A54="","",IF($J54="Static",$H54-$I54,IF($K54="",$P54-$I54,MIN($P54-$I54,$K54))))</f>
        <v/>
      </c>
      <c r="S54">
        <f>IF($A54="","",MIN($C54,$D54,$F54)-$Q54)</f>
        <v/>
      </c>
      <c r="T54">
        <f>IF($A54="","",$D54-$R54)</f>
        <v/>
      </c>
      <c r="U54">
        <f>IF($A54="","",IF(OR($S54&lt;=0,$T54&lt;=0,AND($N54&lt;&gt;"",$N54&lt;=0)),"LIMIT HIT","OK"))</f>
        <v/>
      </c>
      <c r="V54">
        <f>IF($A54="","",MAX($C54,$D54,$E54))</f>
        <v/>
      </c>
    </row>
    <row r="55">
      <c r="B55" s="7" t="n"/>
      <c r="G55">
        <f>IF($A55="","",$D55-$C55)</f>
        <v/>
      </c>
      <c r="H55">
        <f>IF($A55="","",INDEX(Accounts!$D$2:$D$51,MATCH($A55,Accounts!$A$2:$A$51,0)))</f>
        <v/>
      </c>
      <c r="I55">
        <f>IF($A55="","",INDEX(Accounts!$E$2:$E$51,MATCH($A55,Accounts!$A$2:$A$51,0)))</f>
        <v/>
      </c>
      <c r="J55">
        <f>IF($A55="","",INDEX(Accounts!$F$2:$F$51,MATCH($A55,Accounts!$A$2:$A$51,0)))</f>
        <v/>
      </c>
      <c r="K55">
        <f>IF($A55="","",IF(INDEX(Accounts!$G$2:$G$51,MATCH($A55,Accounts!$A$2:$A$51,0))="","",INDEX(Accounts!$G$2:$G$51,MATCH($A55,Accounts!$A$2:$A$51,0))))</f>
        <v/>
      </c>
      <c r="L55">
        <f>IF($A55="","",IF(INDEX(Accounts!$H$2:$H$51,MATCH($A55,Accounts!$A$2:$A$51,0))="","",INDEX(Accounts!$H$2:$H$51,MATCH($A55,Accounts!$A$2:$A$51,0))))</f>
        <v/>
      </c>
      <c r="M55">
        <f>IF(OR($A55="",$L55=""),"",$C55-$L55)</f>
        <v/>
      </c>
      <c r="N55">
        <f>IF($M55="","",MIN($C55,$D55,$F55)-$M55)</f>
        <v/>
      </c>
      <c r="O55">
        <f>IF($A55="","",IF($J55="Intraday trailing",MAX($H55,_xlfn.MAXIFS($V$1:$V54,$A$1:$A54,$A55)),MAX($H55,_xlfn.MAXIFS($D$1:$D54,$A$1:$A54,$A55))))</f>
        <v/>
      </c>
      <c r="P55">
        <f>IF($A55="","",IF($J55="Intraday trailing",MAX($O55,MAX($C55,$D55,$E55)),MAX($O55,$D55)))</f>
        <v/>
      </c>
      <c r="Q55">
        <f>IF($A55="","",IF($J55="Static",$H55-$I55,IF($J55="EOD trailing",IF($K55="",$O55-$I55,MIN($O55-$I55,$K55)),IF($K55="",$P55-$I55,MIN($P55-$I55,$K55)))))</f>
        <v/>
      </c>
      <c r="R55">
        <f>IF($A55="","",IF($J55="Static",$H55-$I55,IF($K55="",$P55-$I55,MIN($P55-$I55,$K55))))</f>
        <v/>
      </c>
      <c r="S55">
        <f>IF($A55="","",MIN($C55,$D55,$F55)-$Q55)</f>
        <v/>
      </c>
      <c r="T55">
        <f>IF($A55="","",$D55-$R55)</f>
        <v/>
      </c>
      <c r="U55">
        <f>IF($A55="","",IF(OR($S55&lt;=0,$T55&lt;=0,AND($N55&lt;&gt;"",$N55&lt;=0)),"LIMIT HIT","OK"))</f>
        <v/>
      </c>
      <c r="V55">
        <f>IF($A55="","",MAX($C55,$D55,$E55))</f>
        <v/>
      </c>
    </row>
    <row r="56">
      <c r="B56" s="7" t="n"/>
      <c r="G56">
        <f>IF($A56="","",$D56-$C56)</f>
        <v/>
      </c>
      <c r="H56">
        <f>IF($A56="","",INDEX(Accounts!$D$2:$D$51,MATCH($A56,Accounts!$A$2:$A$51,0)))</f>
        <v/>
      </c>
      <c r="I56">
        <f>IF($A56="","",INDEX(Accounts!$E$2:$E$51,MATCH($A56,Accounts!$A$2:$A$51,0)))</f>
        <v/>
      </c>
      <c r="J56">
        <f>IF($A56="","",INDEX(Accounts!$F$2:$F$51,MATCH($A56,Accounts!$A$2:$A$51,0)))</f>
        <v/>
      </c>
      <c r="K56">
        <f>IF($A56="","",IF(INDEX(Accounts!$G$2:$G$51,MATCH($A56,Accounts!$A$2:$A$51,0))="","",INDEX(Accounts!$G$2:$G$51,MATCH($A56,Accounts!$A$2:$A$51,0))))</f>
        <v/>
      </c>
      <c r="L56">
        <f>IF($A56="","",IF(INDEX(Accounts!$H$2:$H$51,MATCH($A56,Accounts!$A$2:$A$51,0))="","",INDEX(Accounts!$H$2:$H$51,MATCH($A56,Accounts!$A$2:$A$51,0))))</f>
        <v/>
      </c>
      <c r="M56">
        <f>IF(OR($A56="",$L56=""),"",$C56-$L56)</f>
        <v/>
      </c>
      <c r="N56">
        <f>IF($M56="","",MIN($C56,$D56,$F56)-$M56)</f>
        <v/>
      </c>
      <c r="O56">
        <f>IF($A56="","",IF($J56="Intraday trailing",MAX($H56,_xlfn.MAXIFS($V$1:$V55,$A$1:$A55,$A56)),MAX($H56,_xlfn.MAXIFS($D$1:$D55,$A$1:$A55,$A56))))</f>
        <v/>
      </c>
      <c r="P56">
        <f>IF($A56="","",IF($J56="Intraday trailing",MAX($O56,MAX($C56,$D56,$E56)),MAX($O56,$D56)))</f>
        <v/>
      </c>
      <c r="Q56">
        <f>IF($A56="","",IF($J56="Static",$H56-$I56,IF($J56="EOD trailing",IF($K56="",$O56-$I56,MIN($O56-$I56,$K56)),IF($K56="",$P56-$I56,MIN($P56-$I56,$K56)))))</f>
        <v/>
      </c>
      <c r="R56">
        <f>IF($A56="","",IF($J56="Static",$H56-$I56,IF($K56="",$P56-$I56,MIN($P56-$I56,$K56))))</f>
        <v/>
      </c>
      <c r="S56">
        <f>IF($A56="","",MIN($C56,$D56,$F56)-$Q56)</f>
        <v/>
      </c>
      <c r="T56">
        <f>IF($A56="","",$D56-$R56)</f>
        <v/>
      </c>
      <c r="U56">
        <f>IF($A56="","",IF(OR($S56&lt;=0,$T56&lt;=0,AND($N56&lt;&gt;"",$N56&lt;=0)),"LIMIT HIT","OK"))</f>
        <v/>
      </c>
      <c r="V56">
        <f>IF($A56="","",MAX($C56,$D56,$E56))</f>
        <v/>
      </c>
    </row>
    <row r="57">
      <c r="B57" s="7" t="n"/>
      <c r="G57">
        <f>IF($A57="","",$D57-$C57)</f>
        <v/>
      </c>
      <c r="H57">
        <f>IF($A57="","",INDEX(Accounts!$D$2:$D$51,MATCH($A57,Accounts!$A$2:$A$51,0)))</f>
        <v/>
      </c>
      <c r="I57">
        <f>IF($A57="","",INDEX(Accounts!$E$2:$E$51,MATCH($A57,Accounts!$A$2:$A$51,0)))</f>
        <v/>
      </c>
      <c r="J57">
        <f>IF($A57="","",INDEX(Accounts!$F$2:$F$51,MATCH($A57,Accounts!$A$2:$A$51,0)))</f>
        <v/>
      </c>
      <c r="K57">
        <f>IF($A57="","",IF(INDEX(Accounts!$G$2:$G$51,MATCH($A57,Accounts!$A$2:$A$51,0))="","",INDEX(Accounts!$G$2:$G$51,MATCH($A57,Accounts!$A$2:$A$51,0))))</f>
        <v/>
      </c>
      <c r="L57">
        <f>IF($A57="","",IF(INDEX(Accounts!$H$2:$H$51,MATCH($A57,Accounts!$A$2:$A$51,0))="","",INDEX(Accounts!$H$2:$H$51,MATCH($A57,Accounts!$A$2:$A$51,0))))</f>
        <v/>
      </c>
      <c r="M57">
        <f>IF(OR($A57="",$L57=""),"",$C57-$L57)</f>
        <v/>
      </c>
      <c r="N57">
        <f>IF($M57="","",MIN($C57,$D57,$F57)-$M57)</f>
        <v/>
      </c>
      <c r="O57">
        <f>IF($A57="","",IF($J57="Intraday trailing",MAX($H57,_xlfn.MAXIFS($V$1:$V56,$A$1:$A56,$A57)),MAX($H57,_xlfn.MAXIFS($D$1:$D56,$A$1:$A56,$A57))))</f>
        <v/>
      </c>
      <c r="P57">
        <f>IF($A57="","",IF($J57="Intraday trailing",MAX($O57,MAX($C57,$D57,$E57)),MAX($O57,$D57)))</f>
        <v/>
      </c>
      <c r="Q57">
        <f>IF($A57="","",IF($J57="Static",$H57-$I57,IF($J57="EOD trailing",IF($K57="",$O57-$I57,MIN($O57-$I57,$K57)),IF($K57="",$P57-$I57,MIN($P57-$I57,$K57)))))</f>
        <v/>
      </c>
      <c r="R57">
        <f>IF($A57="","",IF($J57="Static",$H57-$I57,IF($K57="",$P57-$I57,MIN($P57-$I57,$K57))))</f>
        <v/>
      </c>
      <c r="S57">
        <f>IF($A57="","",MIN($C57,$D57,$F57)-$Q57)</f>
        <v/>
      </c>
      <c r="T57">
        <f>IF($A57="","",$D57-$R57)</f>
        <v/>
      </c>
      <c r="U57">
        <f>IF($A57="","",IF(OR($S57&lt;=0,$T57&lt;=0,AND($N57&lt;&gt;"",$N57&lt;=0)),"LIMIT HIT","OK"))</f>
        <v/>
      </c>
      <c r="V57">
        <f>IF($A57="","",MAX($C57,$D57,$E57))</f>
        <v/>
      </c>
    </row>
    <row r="58">
      <c r="B58" s="7" t="n"/>
      <c r="G58">
        <f>IF($A58="","",$D58-$C58)</f>
        <v/>
      </c>
      <c r="H58">
        <f>IF($A58="","",INDEX(Accounts!$D$2:$D$51,MATCH($A58,Accounts!$A$2:$A$51,0)))</f>
        <v/>
      </c>
      <c r="I58">
        <f>IF($A58="","",INDEX(Accounts!$E$2:$E$51,MATCH($A58,Accounts!$A$2:$A$51,0)))</f>
        <v/>
      </c>
      <c r="J58">
        <f>IF($A58="","",INDEX(Accounts!$F$2:$F$51,MATCH($A58,Accounts!$A$2:$A$51,0)))</f>
        <v/>
      </c>
      <c r="K58">
        <f>IF($A58="","",IF(INDEX(Accounts!$G$2:$G$51,MATCH($A58,Accounts!$A$2:$A$51,0))="","",INDEX(Accounts!$G$2:$G$51,MATCH($A58,Accounts!$A$2:$A$51,0))))</f>
        <v/>
      </c>
      <c r="L58">
        <f>IF($A58="","",IF(INDEX(Accounts!$H$2:$H$51,MATCH($A58,Accounts!$A$2:$A$51,0))="","",INDEX(Accounts!$H$2:$H$51,MATCH($A58,Accounts!$A$2:$A$51,0))))</f>
        <v/>
      </c>
      <c r="M58">
        <f>IF(OR($A58="",$L58=""),"",$C58-$L58)</f>
        <v/>
      </c>
      <c r="N58">
        <f>IF($M58="","",MIN($C58,$D58,$F58)-$M58)</f>
        <v/>
      </c>
      <c r="O58">
        <f>IF($A58="","",IF($J58="Intraday trailing",MAX($H58,_xlfn.MAXIFS($V$1:$V57,$A$1:$A57,$A58)),MAX($H58,_xlfn.MAXIFS($D$1:$D57,$A$1:$A57,$A58))))</f>
        <v/>
      </c>
      <c r="P58">
        <f>IF($A58="","",IF($J58="Intraday trailing",MAX($O58,MAX($C58,$D58,$E58)),MAX($O58,$D58)))</f>
        <v/>
      </c>
      <c r="Q58">
        <f>IF($A58="","",IF($J58="Static",$H58-$I58,IF($J58="EOD trailing",IF($K58="",$O58-$I58,MIN($O58-$I58,$K58)),IF($K58="",$P58-$I58,MIN($P58-$I58,$K58)))))</f>
        <v/>
      </c>
      <c r="R58">
        <f>IF($A58="","",IF($J58="Static",$H58-$I58,IF($K58="",$P58-$I58,MIN($P58-$I58,$K58))))</f>
        <v/>
      </c>
      <c r="S58">
        <f>IF($A58="","",MIN($C58,$D58,$F58)-$Q58)</f>
        <v/>
      </c>
      <c r="T58">
        <f>IF($A58="","",$D58-$R58)</f>
        <v/>
      </c>
      <c r="U58">
        <f>IF($A58="","",IF(OR($S58&lt;=0,$T58&lt;=0,AND($N58&lt;&gt;"",$N58&lt;=0)),"LIMIT HIT","OK"))</f>
        <v/>
      </c>
      <c r="V58">
        <f>IF($A58="","",MAX($C58,$D58,$E58))</f>
        <v/>
      </c>
    </row>
    <row r="59">
      <c r="B59" s="7" t="n"/>
      <c r="G59">
        <f>IF($A59="","",$D59-$C59)</f>
        <v/>
      </c>
      <c r="H59">
        <f>IF($A59="","",INDEX(Accounts!$D$2:$D$51,MATCH($A59,Accounts!$A$2:$A$51,0)))</f>
        <v/>
      </c>
      <c r="I59">
        <f>IF($A59="","",INDEX(Accounts!$E$2:$E$51,MATCH($A59,Accounts!$A$2:$A$51,0)))</f>
        <v/>
      </c>
      <c r="J59">
        <f>IF($A59="","",INDEX(Accounts!$F$2:$F$51,MATCH($A59,Accounts!$A$2:$A$51,0)))</f>
        <v/>
      </c>
      <c r="K59">
        <f>IF($A59="","",IF(INDEX(Accounts!$G$2:$G$51,MATCH($A59,Accounts!$A$2:$A$51,0))="","",INDEX(Accounts!$G$2:$G$51,MATCH($A59,Accounts!$A$2:$A$51,0))))</f>
        <v/>
      </c>
      <c r="L59">
        <f>IF($A59="","",IF(INDEX(Accounts!$H$2:$H$51,MATCH($A59,Accounts!$A$2:$A$51,0))="","",INDEX(Accounts!$H$2:$H$51,MATCH($A59,Accounts!$A$2:$A$51,0))))</f>
        <v/>
      </c>
      <c r="M59">
        <f>IF(OR($A59="",$L59=""),"",$C59-$L59)</f>
        <v/>
      </c>
      <c r="N59">
        <f>IF($M59="","",MIN($C59,$D59,$F59)-$M59)</f>
        <v/>
      </c>
      <c r="O59">
        <f>IF($A59="","",IF($J59="Intraday trailing",MAX($H59,_xlfn.MAXIFS($V$1:$V58,$A$1:$A58,$A59)),MAX($H59,_xlfn.MAXIFS($D$1:$D58,$A$1:$A58,$A59))))</f>
        <v/>
      </c>
      <c r="P59">
        <f>IF($A59="","",IF($J59="Intraday trailing",MAX($O59,MAX($C59,$D59,$E59)),MAX($O59,$D59)))</f>
        <v/>
      </c>
      <c r="Q59">
        <f>IF($A59="","",IF($J59="Static",$H59-$I59,IF($J59="EOD trailing",IF($K59="",$O59-$I59,MIN($O59-$I59,$K59)),IF($K59="",$P59-$I59,MIN($P59-$I59,$K59)))))</f>
        <v/>
      </c>
      <c r="R59">
        <f>IF($A59="","",IF($J59="Static",$H59-$I59,IF($K59="",$P59-$I59,MIN($P59-$I59,$K59))))</f>
        <v/>
      </c>
      <c r="S59">
        <f>IF($A59="","",MIN($C59,$D59,$F59)-$Q59)</f>
        <v/>
      </c>
      <c r="T59">
        <f>IF($A59="","",$D59-$R59)</f>
        <v/>
      </c>
      <c r="U59">
        <f>IF($A59="","",IF(OR($S59&lt;=0,$T59&lt;=0,AND($N59&lt;&gt;"",$N59&lt;=0)),"LIMIT HIT","OK"))</f>
        <v/>
      </c>
      <c r="V59">
        <f>IF($A59="","",MAX($C59,$D59,$E59))</f>
        <v/>
      </c>
    </row>
    <row r="60">
      <c r="B60" s="7" t="n"/>
      <c r="G60">
        <f>IF($A60="","",$D60-$C60)</f>
        <v/>
      </c>
      <c r="H60">
        <f>IF($A60="","",INDEX(Accounts!$D$2:$D$51,MATCH($A60,Accounts!$A$2:$A$51,0)))</f>
        <v/>
      </c>
      <c r="I60">
        <f>IF($A60="","",INDEX(Accounts!$E$2:$E$51,MATCH($A60,Accounts!$A$2:$A$51,0)))</f>
        <v/>
      </c>
      <c r="J60">
        <f>IF($A60="","",INDEX(Accounts!$F$2:$F$51,MATCH($A60,Accounts!$A$2:$A$51,0)))</f>
        <v/>
      </c>
      <c r="K60">
        <f>IF($A60="","",IF(INDEX(Accounts!$G$2:$G$51,MATCH($A60,Accounts!$A$2:$A$51,0))="","",INDEX(Accounts!$G$2:$G$51,MATCH($A60,Accounts!$A$2:$A$51,0))))</f>
        <v/>
      </c>
      <c r="L60">
        <f>IF($A60="","",IF(INDEX(Accounts!$H$2:$H$51,MATCH($A60,Accounts!$A$2:$A$51,0))="","",INDEX(Accounts!$H$2:$H$51,MATCH($A60,Accounts!$A$2:$A$51,0))))</f>
        <v/>
      </c>
      <c r="M60">
        <f>IF(OR($A60="",$L60=""),"",$C60-$L60)</f>
        <v/>
      </c>
      <c r="N60">
        <f>IF($M60="","",MIN($C60,$D60,$F60)-$M60)</f>
        <v/>
      </c>
      <c r="O60">
        <f>IF($A60="","",IF($J60="Intraday trailing",MAX($H60,_xlfn.MAXIFS($V$1:$V59,$A$1:$A59,$A60)),MAX($H60,_xlfn.MAXIFS($D$1:$D59,$A$1:$A59,$A60))))</f>
        <v/>
      </c>
      <c r="P60">
        <f>IF($A60="","",IF($J60="Intraday trailing",MAX($O60,MAX($C60,$D60,$E60)),MAX($O60,$D60)))</f>
        <v/>
      </c>
      <c r="Q60">
        <f>IF($A60="","",IF($J60="Static",$H60-$I60,IF($J60="EOD trailing",IF($K60="",$O60-$I60,MIN($O60-$I60,$K60)),IF($K60="",$P60-$I60,MIN($P60-$I60,$K60)))))</f>
        <v/>
      </c>
      <c r="R60">
        <f>IF($A60="","",IF($J60="Static",$H60-$I60,IF($K60="",$P60-$I60,MIN($P60-$I60,$K60))))</f>
        <v/>
      </c>
      <c r="S60">
        <f>IF($A60="","",MIN($C60,$D60,$F60)-$Q60)</f>
        <v/>
      </c>
      <c r="T60">
        <f>IF($A60="","",$D60-$R60)</f>
        <v/>
      </c>
      <c r="U60">
        <f>IF($A60="","",IF(OR($S60&lt;=0,$T60&lt;=0,AND($N60&lt;&gt;"",$N60&lt;=0)),"LIMIT HIT","OK"))</f>
        <v/>
      </c>
      <c r="V60">
        <f>IF($A60="","",MAX($C60,$D60,$E60))</f>
        <v/>
      </c>
    </row>
    <row r="61">
      <c r="B61" s="7" t="n"/>
      <c r="G61">
        <f>IF($A61="","",$D61-$C61)</f>
        <v/>
      </c>
      <c r="H61">
        <f>IF($A61="","",INDEX(Accounts!$D$2:$D$51,MATCH($A61,Accounts!$A$2:$A$51,0)))</f>
        <v/>
      </c>
      <c r="I61">
        <f>IF($A61="","",INDEX(Accounts!$E$2:$E$51,MATCH($A61,Accounts!$A$2:$A$51,0)))</f>
        <v/>
      </c>
      <c r="J61">
        <f>IF($A61="","",INDEX(Accounts!$F$2:$F$51,MATCH($A61,Accounts!$A$2:$A$51,0)))</f>
        <v/>
      </c>
      <c r="K61">
        <f>IF($A61="","",IF(INDEX(Accounts!$G$2:$G$51,MATCH($A61,Accounts!$A$2:$A$51,0))="","",INDEX(Accounts!$G$2:$G$51,MATCH($A61,Accounts!$A$2:$A$51,0))))</f>
        <v/>
      </c>
      <c r="L61">
        <f>IF($A61="","",IF(INDEX(Accounts!$H$2:$H$51,MATCH($A61,Accounts!$A$2:$A$51,0))="","",INDEX(Accounts!$H$2:$H$51,MATCH($A61,Accounts!$A$2:$A$51,0))))</f>
        <v/>
      </c>
      <c r="M61">
        <f>IF(OR($A61="",$L61=""),"",$C61-$L61)</f>
        <v/>
      </c>
      <c r="N61">
        <f>IF($M61="","",MIN($C61,$D61,$F61)-$M61)</f>
        <v/>
      </c>
      <c r="O61">
        <f>IF($A61="","",IF($J61="Intraday trailing",MAX($H61,_xlfn.MAXIFS($V$1:$V60,$A$1:$A60,$A61)),MAX($H61,_xlfn.MAXIFS($D$1:$D60,$A$1:$A60,$A61))))</f>
        <v/>
      </c>
      <c r="P61">
        <f>IF($A61="","",IF($J61="Intraday trailing",MAX($O61,MAX($C61,$D61,$E61)),MAX($O61,$D61)))</f>
        <v/>
      </c>
      <c r="Q61">
        <f>IF($A61="","",IF($J61="Static",$H61-$I61,IF($J61="EOD trailing",IF($K61="",$O61-$I61,MIN($O61-$I61,$K61)),IF($K61="",$P61-$I61,MIN($P61-$I61,$K61)))))</f>
        <v/>
      </c>
      <c r="R61">
        <f>IF($A61="","",IF($J61="Static",$H61-$I61,IF($K61="",$P61-$I61,MIN($P61-$I61,$K61))))</f>
        <v/>
      </c>
      <c r="S61">
        <f>IF($A61="","",MIN($C61,$D61,$F61)-$Q61)</f>
        <v/>
      </c>
      <c r="T61">
        <f>IF($A61="","",$D61-$R61)</f>
        <v/>
      </c>
      <c r="U61">
        <f>IF($A61="","",IF(OR($S61&lt;=0,$T61&lt;=0,AND($N61&lt;&gt;"",$N61&lt;=0)),"LIMIT HIT","OK"))</f>
        <v/>
      </c>
      <c r="V61">
        <f>IF($A61="","",MAX($C61,$D61,$E61))</f>
        <v/>
      </c>
    </row>
    <row r="62">
      <c r="B62" s="7" t="n"/>
      <c r="G62">
        <f>IF($A62="","",$D62-$C62)</f>
        <v/>
      </c>
      <c r="H62">
        <f>IF($A62="","",INDEX(Accounts!$D$2:$D$51,MATCH($A62,Accounts!$A$2:$A$51,0)))</f>
        <v/>
      </c>
      <c r="I62">
        <f>IF($A62="","",INDEX(Accounts!$E$2:$E$51,MATCH($A62,Accounts!$A$2:$A$51,0)))</f>
        <v/>
      </c>
      <c r="J62">
        <f>IF($A62="","",INDEX(Accounts!$F$2:$F$51,MATCH($A62,Accounts!$A$2:$A$51,0)))</f>
        <v/>
      </c>
      <c r="K62">
        <f>IF($A62="","",IF(INDEX(Accounts!$G$2:$G$51,MATCH($A62,Accounts!$A$2:$A$51,0))="","",INDEX(Accounts!$G$2:$G$51,MATCH($A62,Accounts!$A$2:$A$51,0))))</f>
        <v/>
      </c>
      <c r="L62">
        <f>IF($A62="","",IF(INDEX(Accounts!$H$2:$H$51,MATCH($A62,Accounts!$A$2:$A$51,0))="","",INDEX(Accounts!$H$2:$H$51,MATCH($A62,Accounts!$A$2:$A$51,0))))</f>
        <v/>
      </c>
      <c r="M62">
        <f>IF(OR($A62="",$L62=""),"",$C62-$L62)</f>
        <v/>
      </c>
      <c r="N62">
        <f>IF($M62="","",MIN($C62,$D62,$F62)-$M62)</f>
        <v/>
      </c>
      <c r="O62">
        <f>IF($A62="","",IF($J62="Intraday trailing",MAX($H62,_xlfn.MAXIFS($V$1:$V61,$A$1:$A61,$A62)),MAX($H62,_xlfn.MAXIFS($D$1:$D61,$A$1:$A61,$A62))))</f>
        <v/>
      </c>
      <c r="P62">
        <f>IF($A62="","",IF($J62="Intraday trailing",MAX($O62,MAX($C62,$D62,$E62)),MAX($O62,$D62)))</f>
        <v/>
      </c>
      <c r="Q62">
        <f>IF($A62="","",IF($J62="Static",$H62-$I62,IF($J62="EOD trailing",IF($K62="",$O62-$I62,MIN($O62-$I62,$K62)),IF($K62="",$P62-$I62,MIN($P62-$I62,$K62)))))</f>
        <v/>
      </c>
      <c r="R62">
        <f>IF($A62="","",IF($J62="Static",$H62-$I62,IF($K62="",$P62-$I62,MIN($P62-$I62,$K62))))</f>
        <v/>
      </c>
      <c r="S62">
        <f>IF($A62="","",MIN($C62,$D62,$F62)-$Q62)</f>
        <v/>
      </c>
      <c r="T62">
        <f>IF($A62="","",$D62-$R62)</f>
        <v/>
      </c>
      <c r="U62">
        <f>IF($A62="","",IF(OR($S62&lt;=0,$T62&lt;=0,AND($N62&lt;&gt;"",$N62&lt;=0)),"LIMIT HIT","OK"))</f>
        <v/>
      </c>
      <c r="V62">
        <f>IF($A62="","",MAX($C62,$D62,$E62))</f>
        <v/>
      </c>
    </row>
    <row r="63">
      <c r="B63" s="7" t="n"/>
      <c r="G63">
        <f>IF($A63="","",$D63-$C63)</f>
        <v/>
      </c>
      <c r="H63">
        <f>IF($A63="","",INDEX(Accounts!$D$2:$D$51,MATCH($A63,Accounts!$A$2:$A$51,0)))</f>
        <v/>
      </c>
      <c r="I63">
        <f>IF($A63="","",INDEX(Accounts!$E$2:$E$51,MATCH($A63,Accounts!$A$2:$A$51,0)))</f>
        <v/>
      </c>
      <c r="J63">
        <f>IF($A63="","",INDEX(Accounts!$F$2:$F$51,MATCH($A63,Accounts!$A$2:$A$51,0)))</f>
        <v/>
      </c>
      <c r="K63">
        <f>IF($A63="","",IF(INDEX(Accounts!$G$2:$G$51,MATCH($A63,Accounts!$A$2:$A$51,0))="","",INDEX(Accounts!$G$2:$G$51,MATCH($A63,Accounts!$A$2:$A$51,0))))</f>
        <v/>
      </c>
      <c r="L63">
        <f>IF($A63="","",IF(INDEX(Accounts!$H$2:$H$51,MATCH($A63,Accounts!$A$2:$A$51,0))="","",INDEX(Accounts!$H$2:$H$51,MATCH($A63,Accounts!$A$2:$A$51,0))))</f>
        <v/>
      </c>
      <c r="M63">
        <f>IF(OR($A63="",$L63=""),"",$C63-$L63)</f>
        <v/>
      </c>
      <c r="N63">
        <f>IF($M63="","",MIN($C63,$D63,$F63)-$M63)</f>
        <v/>
      </c>
      <c r="O63">
        <f>IF($A63="","",IF($J63="Intraday trailing",MAX($H63,_xlfn.MAXIFS($V$1:$V62,$A$1:$A62,$A63)),MAX($H63,_xlfn.MAXIFS($D$1:$D62,$A$1:$A62,$A63))))</f>
        <v/>
      </c>
      <c r="P63">
        <f>IF($A63="","",IF($J63="Intraday trailing",MAX($O63,MAX($C63,$D63,$E63)),MAX($O63,$D63)))</f>
        <v/>
      </c>
      <c r="Q63">
        <f>IF($A63="","",IF($J63="Static",$H63-$I63,IF($J63="EOD trailing",IF($K63="",$O63-$I63,MIN($O63-$I63,$K63)),IF($K63="",$P63-$I63,MIN($P63-$I63,$K63)))))</f>
        <v/>
      </c>
      <c r="R63">
        <f>IF($A63="","",IF($J63="Static",$H63-$I63,IF($K63="",$P63-$I63,MIN($P63-$I63,$K63))))</f>
        <v/>
      </c>
      <c r="S63">
        <f>IF($A63="","",MIN($C63,$D63,$F63)-$Q63)</f>
        <v/>
      </c>
      <c r="T63">
        <f>IF($A63="","",$D63-$R63)</f>
        <v/>
      </c>
      <c r="U63">
        <f>IF($A63="","",IF(OR($S63&lt;=0,$T63&lt;=0,AND($N63&lt;&gt;"",$N63&lt;=0)),"LIMIT HIT","OK"))</f>
        <v/>
      </c>
      <c r="V63">
        <f>IF($A63="","",MAX($C63,$D63,$E63))</f>
        <v/>
      </c>
    </row>
    <row r="64">
      <c r="B64" s="7" t="n"/>
      <c r="G64">
        <f>IF($A64="","",$D64-$C64)</f>
        <v/>
      </c>
      <c r="H64">
        <f>IF($A64="","",INDEX(Accounts!$D$2:$D$51,MATCH($A64,Accounts!$A$2:$A$51,0)))</f>
        <v/>
      </c>
      <c r="I64">
        <f>IF($A64="","",INDEX(Accounts!$E$2:$E$51,MATCH($A64,Accounts!$A$2:$A$51,0)))</f>
        <v/>
      </c>
      <c r="J64">
        <f>IF($A64="","",INDEX(Accounts!$F$2:$F$51,MATCH($A64,Accounts!$A$2:$A$51,0)))</f>
        <v/>
      </c>
      <c r="K64">
        <f>IF($A64="","",IF(INDEX(Accounts!$G$2:$G$51,MATCH($A64,Accounts!$A$2:$A$51,0))="","",INDEX(Accounts!$G$2:$G$51,MATCH($A64,Accounts!$A$2:$A$51,0))))</f>
        <v/>
      </c>
      <c r="L64">
        <f>IF($A64="","",IF(INDEX(Accounts!$H$2:$H$51,MATCH($A64,Accounts!$A$2:$A$51,0))="","",INDEX(Accounts!$H$2:$H$51,MATCH($A64,Accounts!$A$2:$A$51,0))))</f>
        <v/>
      </c>
      <c r="M64">
        <f>IF(OR($A64="",$L64=""),"",$C64-$L64)</f>
        <v/>
      </c>
      <c r="N64">
        <f>IF($M64="","",MIN($C64,$D64,$F64)-$M64)</f>
        <v/>
      </c>
      <c r="O64">
        <f>IF($A64="","",IF($J64="Intraday trailing",MAX($H64,_xlfn.MAXIFS($V$1:$V63,$A$1:$A63,$A64)),MAX($H64,_xlfn.MAXIFS($D$1:$D63,$A$1:$A63,$A64))))</f>
        <v/>
      </c>
      <c r="P64">
        <f>IF($A64="","",IF($J64="Intraday trailing",MAX($O64,MAX($C64,$D64,$E64)),MAX($O64,$D64)))</f>
        <v/>
      </c>
      <c r="Q64">
        <f>IF($A64="","",IF($J64="Static",$H64-$I64,IF($J64="EOD trailing",IF($K64="",$O64-$I64,MIN($O64-$I64,$K64)),IF($K64="",$P64-$I64,MIN($P64-$I64,$K64)))))</f>
        <v/>
      </c>
      <c r="R64">
        <f>IF($A64="","",IF($J64="Static",$H64-$I64,IF($K64="",$P64-$I64,MIN($P64-$I64,$K64))))</f>
        <v/>
      </c>
      <c r="S64">
        <f>IF($A64="","",MIN($C64,$D64,$F64)-$Q64)</f>
        <v/>
      </c>
      <c r="T64">
        <f>IF($A64="","",$D64-$R64)</f>
        <v/>
      </c>
      <c r="U64">
        <f>IF($A64="","",IF(OR($S64&lt;=0,$T64&lt;=0,AND($N64&lt;&gt;"",$N64&lt;=0)),"LIMIT HIT","OK"))</f>
        <v/>
      </c>
      <c r="V64">
        <f>IF($A64="","",MAX($C64,$D64,$E64))</f>
        <v/>
      </c>
    </row>
    <row r="65">
      <c r="B65" s="7" t="n"/>
      <c r="G65">
        <f>IF($A65="","",$D65-$C65)</f>
        <v/>
      </c>
      <c r="H65">
        <f>IF($A65="","",INDEX(Accounts!$D$2:$D$51,MATCH($A65,Accounts!$A$2:$A$51,0)))</f>
        <v/>
      </c>
      <c r="I65">
        <f>IF($A65="","",INDEX(Accounts!$E$2:$E$51,MATCH($A65,Accounts!$A$2:$A$51,0)))</f>
        <v/>
      </c>
      <c r="J65">
        <f>IF($A65="","",INDEX(Accounts!$F$2:$F$51,MATCH($A65,Accounts!$A$2:$A$51,0)))</f>
        <v/>
      </c>
      <c r="K65">
        <f>IF($A65="","",IF(INDEX(Accounts!$G$2:$G$51,MATCH($A65,Accounts!$A$2:$A$51,0))="","",INDEX(Accounts!$G$2:$G$51,MATCH($A65,Accounts!$A$2:$A$51,0))))</f>
        <v/>
      </c>
      <c r="L65">
        <f>IF($A65="","",IF(INDEX(Accounts!$H$2:$H$51,MATCH($A65,Accounts!$A$2:$A$51,0))="","",INDEX(Accounts!$H$2:$H$51,MATCH($A65,Accounts!$A$2:$A$51,0))))</f>
        <v/>
      </c>
      <c r="M65">
        <f>IF(OR($A65="",$L65=""),"",$C65-$L65)</f>
        <v/>
      </c>
      <c r="N65">
        <f>IF($M65="","",MIN($C65,$D65,$F65)-$M65)</f>
        <v/>
      </c>
      <c r="O65">
        <f>IF($A65="","",IF($J65="Intraday trailing",MAX($H65,_xlfn.MAXIFS($V$1:$V64,$A$1:$A64,$A65)),MAX($H65,_xlfn.MAXIFS($D$1:$D64,$A$1:$A64,$A65))))</f>
        <v/>
      </c>
      <c r="P65">
        <f>IF($A65="","",IF($J65="Intraday trailing",MAX($O65,MAX($C65,$D65,$E65)),MAX($O65,$D65)))</f>
        <v/>
      </c>
      <c r="Q65">
        <f>IF($A65="","",IF($J65="Static",$H65-$I65,IF($J65="EOD trailing",IF($K65="",$O65-$I65,MIN($O65-$I65,$K65)),IF($K65="",$P65-$I65,MIN($P65-$I65,$K65)))))</f>
        <v/>
      </c>
      <c r="R65">
        <f>IF($A65="","",IF($J65="Static",$H65-$I65,IF($K65="",$P65-$I65,MIN($P65-$I65,$K65))))</f>
        <v/>
      </c>
      <c r="S65">
        <f>IF($A65="","",MIN($C65,$D65,$F65)-$Q65)</f>
        <v/>
      </c>
      <c r="T65">
        <f>IF($A65="","",$D65-$R65)</f>
        <v/>
      </c>
      <c r="U65">
        <f>IF($A65="","",IF(OR($S65&lt;=0,$T65&lt;=0,AND($N65&lt;&gt;"",$N65&lt;=0)),"LIMIT HIT","OK"))</f>
        <v/>
      </c>
      <c r="V65">
        <f>IF($A65="","",MAX($C65,$D65,$E65))</f>
        <v/>
      </c>
    </row>
    <row r="66">
      <c r="B66" s="7" t="n"/>
      <c r="G66">
        <f>IF($A66="","",$D66-$C66)</f>
        <v/>
      </c>
      <c r="H66">
        <f>IF($A66="","",INDEX(Accounts!$D$2:$D$51,MATCH($A66,Accounts!$A$2:$A$51,0)))</f>
        <v/>
      </c>
      <c r="I66">
        <f>IF($A66="","",INDEX(Accounts!$E$2:$E$51,MATCH($A66,Accounts!$A$2:$A$51,0)))</f>
        <v/>
      </c>
      <c r="J66">
        <f>IF($A66="","",INDEX(Accounts!$F$2:$F$51,MATCH($A66,Accounts!$A$2:$A$51,0)))</f>
        <v/>
      </c>
      <c r="K66">
        <f>IF($A66="","",IF(INDEX(Accounts!$G$2:$G$51,MATCH($A66,Accounts!$A$2:$A$51,0))="","",INDEX(Accounts!$G$2:$G$51,MATCH($A66,Accounts!$A$2:$A$51,0))))</f>
        <v/>
      </c>
      <c r="L66">
        <f>IF($A66="","",IF(INDEX(Accounts!$H$2:$H$51,MATCH($A66,Accounts!$A$2:$A$51,0))="","",INDEX(Accounts!$H$2:$H$51,MATCH($A66,Accounts!$A$2:$A$51,0))))</f>
        <v/>
      </c>
      <c r="M66">
        <f>IF(OR($A66="",$L66=""),"",$C66-$L66)</f>
        <v/>
      </c>
      <c r="N66">
        <f>IF($M66="","",MIN($C66,$D66,$F66)-$M66)</f>
        <v/>
      </c>
      <c r="O66">
        <f>IF($A66="","",IF($J66="Intraday trailing",MAX($H66,_xlfn.MAXIFS($V$1:$V65,$A$1:$A65,$A66)),MAX($H66,_xlfn.MAXIFS($D$1:$D65,$A$1:$A65,$A66))))</f>
        <v/>
      </c>
      <c r="P66">
        <f>IF($A66="","",IF($J66="Intraday trailing",MAX($O66,MAX($C66,$D66,$E66)),MAX($O66,$D66)))</f>
        <v/>
      </c>
      <c r="Q66">
        <f>IF($A66="","",IF($J66="Static",$H66-$I66,IF($J66="EOD trailing",IF($K66="",$O66-$I66,MIN($O66-$I66,$K66)),IF($K66="",$P66-$I66,MIN($P66-$I66,$K66)))))</f>
        <v/>
      </c>
      <c r="R66">
        <f>IF($A66="","",IF($J66="Static",$H66-$I66,IF($K66="",$P66-$I66,MIN($P66-$I66,$K66))))</f>
        <v/>
      </c>
      <c r="S66">
        <f>IF($A66="","",MIN($C66,$D66,$F66)-$Q66)</f>
        <v/>
      </c>
      <c r="T66">
        <f>IF($A66="","",$D66-$R66)</f>
        <v/>
      </c>
      <c r="U66">
        <f>IF($A66="","",IF(OR($S66&lt;=0,$T66&lt;=0,AND($N66&lt;&gt;"",$N66&lt;=0)),"LIMIT HIT","OK"))</f>
        <v/>
      </c>
      <c r="V66">
        <f>IF($A66="","",MAX($C66,$D66,$E66))</f>
        <v/>
      </c>
    </row>
    <row r="67">
      <c r="B67" s="7" t="n"/>
      <c r="G67">
        <f>IF($A67="","",$D67-$C67)</f>
        <v/>
      </c>
      <c r="H67">
        <f>IF($A67="","",INDEX(Accounts!$D$2:$D$51,MATCH($A67,Accounts!$A$2:$A$51,0)))</f>
        <v/>
      </c>
      <c r="I67">
        <f>IF($A67="","",INDEX(Accounts!$E$2:$E$51,MATCH($A67,Accounts!$A$2:$A$51,0)))</f>
        <v/>
      </c>
      <c r="J67">
        <f>IF($A67="","",INDEX(Accounts!$F$2:$F$51,MATCH($A67,Accounts!$A$2:$A$51,0)))</f>
        <v/>
      </c>
      <c r="K67">
        <f>IF($A67="","",IF(INDEX(Accounts!$G$2:$G$51,MATCH($A67,Accounts!$A$2:$A$51,0))="","",INDEX(Accounts!$G$2:$G$51,MATCH($A67,Accounts!$A$2:$A$51,0))))</f>
        <v/>
      </c>
      <c r="L67">
        <f>IF($A67="","",IF(INDEX(Accounts!$H$2:$H$51,MATCH($A67,Accounts!$A$2:$A$51,0))="","",INDEX(Accounts!$H$2:$H$51,MATCH($A67,Accounts!$A$2:$A$51,0))))</f>
        <v/>
      </c>
      <c r="M67">
        <f>IF(OR($A67="",$L67=""),"",$C67-$L67)</f>
        <v/>
      </c>
      <c r="N67">
        <f>IF($M67="","",MIN($C67,$D67,$F67)-$M67)</f>
        <v/>
      </c>
      <c r="O67">
        <f>IF($A67="","",IF($J67="Intraday trailing",MAX($H67,_xlfn.MAXIFS($V$1:$V66,$A$1:$A66,$A67)),MAX($H67,_xlfn.MAXIFS($D$1:$D66,$A$1:$A66,$A67))))</f>
        <v/>
      </c>
      <c r="P67">
        <f>IF($A67="","",IF($J67="Intraday trailing",MAX($O67,MAX($C67,$D67,$E67)),MAX($O67,$D67)))</f>
        <v/>
      </c>
      <c r="Q67">
        <f>IF($A67="","",IF($J67="Static",$H67-$I67,IF($J67="EOD trailing",IF($K67="",$O67-$I67,MIN($O67-$I67,$K67)),IF($K67="",$P67-$I67,MIN($P67-$I67,$K67)))))</f>
        <v/>
      </c>
      <c r="R67">
        <f>IF($A67="","",IF($J67="Static",$H67-$I67,IF($K67="",$P67-$I67,MIN($P67-$I67,$K67))))</f>
        <v/>
      </c>
      <c r="S67">
        <f>IF($A67="","",MIN($C67,$D67,$F67)-$Q67)</f>
        <v/>
      </c>
      <c r="T67">
        <f>IF($A67="","",$D67-$R67)</f>
        <v/>
      </c>
      <c r="U67">
        <f>IF($A67="","",IF(OR($S67&lt;=0,$T67&lt;=0,AND($N67&lt;&gt;"",$N67&lt;=0)),"LIMIT HIT","OK"))</f>
        <v/>
      </c>
      <c r="V67">
        <f>IF($A67="","",MAX($C67,$D67,$E67))</f>
        <v/>
      </c>
    </row>
    <row r="68">
      <c r="B68" s="7" t="n"/>
      <c r="G68">
        <f>IF($A68="","",$D68-$C68)</f>
        <v/>
      </c>
      <c r="H68">
        <f>IF($A68="","",INDEX(Accounts!$D$2:$D$51,MATCH($A68,Accounts!$A$2:$A$51,0)))</f>
        <v/>
      </c>
      <c r="I68">
        <f>IF($A68="","",INDEX(Accounts!$E$2:$E$51,MATCH($A68,Accounts!$A$2:$A$51,0)))</f>
        <v/>
      </c>
      <c r="J68">
        <f>IF($A68="","",INDEX(Accounts!$F$2:$F$51,MATCH($A68,Accounts!$A$2:$A$51,0)))</f>
        <v/>
      </c>
      <c r="K68">
        <f>IF($A68="","",IF(INDEX(Accounts!$G$2:$G$51,MATCH($A68,Accounts!$A$2:$A$51,0))="","",INDEX(Accounts!$G$2:$G$51,MATCH($A68,Accounts!$A$2:$A$51,0))))</f>
        <v/>
      </c>
      <c r="L68">
        <f>IF($A68="","",IF(INDEX(Accounts!$H$2:$H$51,MATCH($A68,Accounts!$A$2:$A$51,0))="","",INDEX(Accounts!$H$2:$H$51,MATCH($A68,Accounts!$A$2:$A$51,0))))</f>
        <v/>
      </c>
      <c r="M68">
        <f>IF(OR($A68="",$L68=""),"",$C68-$L68)</f>
        <v/>
      </c>
      <c r="N68">
        <f>IF($M68="","",MIN($C68,$D68,$F68)-$M68)</f>
        <v/>
      </c>
      <c r="O68">
        <f>IF($A68="","",IF($J68="Intraday trailing",MAX($H68,_xlfn.MAXIFS($V$1:$V67,$A$1:$A67,$A68)),MAX($H68,_xlfn.MAXIFS($D$1:$D67,$A$1:$A67,$A68))))</f>
        <v/>
      </c>
      <c r="P68">
        <f>IF($A68="","",IF($J68="Intraday trailing",MAX($O68,MAX($C68,$D68,$E68)),MAX($O68,$D68)))</f>
        <v/>
      </c>
      <c r="Q68">
        <f>IF($A68="","",IF($J68="Static",$H68-$I68,IF($J68="EOD trailing",IF($K68="",$O68-$I68,MIN($O68-$I68,$K68)),IF($K68="",$P68-$I68,MIN($P68-$I68,$K68)))))</f>
        <v/>
      </c>
      <c r="R68">
        <f>IF($A68="","",IF($J68="Static",$H68-$I68,IF($K68="",$P68-$I68,MIN($P68-$I68,$K68))))</f>
        <v/>
      </c>
      <c r="S68">
        <f>IF($A68="","",MIN($C68,$D68,$F68)-$Q68)</f>
        <v/>
      </c>
      <c r="T68">
        <f>IF($A68="","",$D68-$R68)</f>
        <v/>
      </c>
      <c r="U68">
        <f>IF($A68="","",IF(OR($S68&lt;=0,$T68&lt;=0,AND($N68&lt;&gt;"",$N68&lt;=0)),"LIMIT HIT","OK"))</f>
        <v/>
      </c>
      <c r="V68">
        <f>IF($A68="","",MAX($C68,$D68,$E68))</f>
        <v/>
      </c>
    </row>
    <row r="69">
      <c r="B69" s="7" t="n"/>
      <c r="G69">
        <f>IF($A69="","",$D69-$C69)</f>
        <v/>
      </c>
      <c r="H69">
        <f>IF($A69="","",INDEX(Accounts!$D$2:$D$51,MATCH($A69,Accounts!$A$2:$A$51,0)))</f>
        <v/>
      </c>
      <c r="I69">
        <f>IF($A69="","",INDEX(Accounts!$E$2:$E$51,MATCH($A69,Accounts!$A$2:$A$51,0)))</f>
        <v/>
      </c>
      <c r="J69">
        <f>IF($A69="","",INDEX(Accounts!$F$2:$F$51,MATCH($A69,Accounts!$A$2:$A$51,0)))</f>
        <v/>
      </c>
      <c r="K69">
        <f>IF($A69="","",IF(INDEX(Accounts!$G$2:$G$51,MATCH($A69,Accounts!$A$2:$A$51,0))="","",INDEX(Accounts!$G$2:$G$51,MATCH($A69,Accounts!$A$2:$A$51,0))))</f>
        <v/>
      </c>
      <c r="L69">
        <f>IF($A69="","",IF(INDEX(Accounts!$H$2:$H$51,MATCH($A69,Accounts!$A$2:$A$51,0))="","",INDEX(Accounts!$H$2:$H$51,MATCH($A69,Accounts!$A$2:$A$51,0))))</f>
        <v/>
      </c>
      <c r="M69">
        <f>IF(OR($A69="",$L69=""),"",$C69-$L69)</f>
        <v/>
      </c>
      <c r="N69">
        <f>IF($M69="","",MIN($C69,$D69,$F69)-$M69)</f>
        <v/>
      </c>
      <c r="O69">
        <f>IF($A69="","",IF($J69="Intraday trailing",MAX($H69,_xlfn.MAXIFS($V$1:$V68,$A$1:$A68,$A69)),MAX($H69,_xlfn.MAXIFS($D$1:$D68,$A$1:$A68,$A69))))</f>
        <v/>
      </c>
      <c r="P69">
        <f>IF($A69="","",IF($J69="Intraday trailing",MAX($O69,MAX($C69,$D69,$E69)),MAX($O69,$D69)))</f>
        <v/>
      </c>
      <c r="Q69">
        <f>IF($A69="","",IF($J69="Static",$H69-$I69,IF($J69="EOD trailing",IF($K69="",$O69-$I69,MIN($O69-$I69,$K69)),IF($K69="",$P69-$I69,MIN($P69-$I69,$K69)))))</f>
        <v/>
      </c>
      <c r="R69">
        <f>IF($A69="","",IF($J69="Static",$H69-$I69,IF($K69="",$P69-$I69,MIN($P69-$I69,$K69))))</f>
        <v/>
      </c>
      <c r="S69">
        <f>IF($A69="","",MIN($C69,$D69,$F69)-$Q69)</f>
        <v/>
      </c>
      <c r="T69">
        <f>IF($A69="","",$D69-$R69)</f>
        <v/>
      </c>
      <c r="U69">
        <f>IF($A69="","",IF(OR($S69&lt;=0,$T69&lt;=0,AND($N69&lt;&gt;"",$N69&lt;=0)),"LIMIT HIT","OK"))</f>
        <v/>
      </c>
      <c r="V69">
        <f>IF($A69="","",MAX($C69,$D69,$E69))</f>
        <v/>
      </c>
    </row>
    <row r="70">
      <c r="B70" s="7" t="n"/>
      <c r="G70">
        <f>IF($A70="","",$D70-$C70)</f>
        <v/>
      </c>
      <c r="H70">
        <f>IF($A70="","",INDEX(Accounts!$D$2:$D$51,MATCH($A70,Accounts!$A$2:$A$51,0)))</f>
        <v/>
      </c>
      <c r="I70">
        <f>IF($A70="","",INDEX(Accounts!$E$2:$E$51,MATCH($A70,Accounts!$A$2:$A$51,0)))</f>
        <v/>
      </c>
      <c r="J70">
        <f>IF($A70="","",INDEX(Accounts!$F$2:$F$51,MATCH($A70,Accounts!$A$2:$A$51,0)))</f>
        <v/>
      </c>
      <c r="K70">
        <f>IF($A70="","",IF(INDEX(Accounts!$G$2:$G$51,MATCH($A70,Accounts!$A$2:$A$51,0))="","",INDEX(Accounts!$G$2:$G$51,MATCH($A70,Accounts!$A$2:$A$51,0))))</f>
        <v/>
      </c>
      <c r="L70">
        <f>IF($A70="","",IF(INDEX(Accounts!$H$2:$H$51,MATCH($A70,Accounts!$A$2:$A$51,0))="","",INDEX(Accounts!$H$2:$H$51,MATCH($A70,Accounts!$A$2:$A$51,0))))</f>
        <v/>
      </c>
      <c r="M70">
        <f>IF(OR($A70="",$L70=""),"",$C70-$L70)</f>
        <v/>
      </c>
      <c r="N70">
        <f>IF($M70="","",MIN($C70,$D70,$F70)-$M70)</f>
        <v/>
      </c>
      <c r="O70">
        <f>IF($A70="","",IF($J70="Intraday trailing",MAX($H70,_xlfn.MAXIFS($V$1:$V69,$A$1:$A69,$A70)),MAX($H70,_xlfn.MAXIFS($D$1:$D69,$A$1:$A69,$A70))))</f>
        <v/>
      </c>
      <c r="P70">
        <f>IF($A70="","",IF($J70="Intraday trailing",MAX($O70,MAX($C70,$D70,$E70)),MAX($O70,$D70)))</f>
        <v/>
      </c>
      <c r="Q70">
        <f>IF($A70="","",IF($J70="Static",$H70-$I70,IF($J70="EOD trailing",IF($K70="",$O70-$I70,MIN($O70-$I70,$K70)),IF($K70="",$P70-$I70,MIN($P70-$I70,$K70)))))</f>
        <v/>
      </c>
      <c r="R70">
        <f>IF($A70="","",IF($J70="Static",$H70-$I70,IF($K70="",$P70-$I70,MIN($P70-$I70,$K70))))</f>
        <v/>
      </c>
      <c r="S70">
        <f>IF($A70="","",MIN($C70,$D70,$F70)-$Q70)</f>
        <v/>
      </c>
      <c r="T70">
        <f>IF($A70="","",$D70-$R70)</f>
        <v/>
      </c>
      <c r="U70">
        <f>IF($A70="","",IF(OR($S70&lt;=0,$T70&lt;=0,AND($N70&lt;&gt;"",$N70&lt;=0)),"LIMIT HIT","OK"))</f>
        <v/>
      </c>
      <c r="V70">
        <f>IF($A70="","",MAX($C70,$D70,$E70))</f>
        <v/>
      </c>
    </row>
    <row r="71">
      <c r="B71" s="7" t="n"/>
      <c r="G71">
        <f>IF($A71="","",$D71-$C71)</f>
        <v/>
      </c>
      <c r="H71">
        <f>IF($A71="","",INDEX(Accounts!$D$2:$D$51,MATCH($A71,Accounts!$A$2:$A$51,0)))</f>
        <v/>
      </c>
      <c r="I71">
        <f>IF($A71="","",INDEX(Accounts!$E$2:$E$51,MATCH($A71,Accounts!$A$2:$A$51,0)))</f>
        <v/>
      </c>
      <c r="J71">
        <f>IF($A71="","",INDEX(Accounts!$F$2:$F$51,MATCH($A71,Accounts!$A$2:$A$51,0)))</f>
        <v/>
      </c>
      <c r="K71">
        <f>IF($A71="","",IF(INDEX(Accounts!$G$2:$G$51,MATCH($A71,Accounts!$A$2:$A$51,0))="","",INDEX(Accounts!$G$2:$G$51,MATCH($A71,Accounts!$A$2:$A$51,0))))</f>
        <v/>
      </c>
      <c r="L71">
        <f>IF($A71="","",IF(INDEX(Accounts!$H$2:$H$51,MATCH($A71,Accounts!$A$2:$A$51,0))="","",INDEX(Accounts!$H$2:$H$51,MATCH($A71,Accounts!$A$2:$A$51,0))))</f>
        <v/>
      </c>
      <c r="M71">
        <f>IF(OR($A71="",$L71=""),"",$C71-$L71)</f>
        <v/>
      </c>
      <c r="N71">
        <f>IF($M71="","",MIN($C71,$D71,$F71)-$M71)</f>
        <v/>
      </c>
      <c r="O71">
        <f>IF($A71="","",IF($J71="Intraday trailing",MAX($H71,_xlfn.MAXIFS($V$1:$V70,$A$1:$A70,$A71)),MAX($H71,_xlfn.MAXIFS($D$1:$D70,$A$1:$A70,$A71))))</f>
        <v/>
      </c>
      <c r="P71">
        <f>IF($A71="","",IF($J71="Intraday trailing",MAX($O71,MAX($C71,$D71,$E71)),MAX($O71,$D71)))</f>
        <v/>
      </c>
      <c r="Q71">
        <f>IF($A71="","",IF($J71="Static",$H71-$I71,IF($J71="EOD trailing",IF($K71="",$O71-$I71,MIN($O71-$I71,$K71)),IF($K71="",$P71-$I71,MIN($P71-$I71,$K71)))))</f>
        <v/>
      </c>
      <c r="R71">
        <f>IF($A71="","",IF($J71="Static",$H71-$I71,IF($K71="",$P71-$I71,MIN($P71-$I71,$K71))))</f>
        <v/>
      </c>
      <c r="S71">
        <f>IF($A71="","",MIN($C71,$D71,$F71)-$Q71)</f>
        <v/>
      </c>
      <c r="T71">
        <f>IF($A71="","",$D71-$R71)</f>
        <v/>
      </c>
      <c r="U71">
        <f>IF($A71="","",IF(OR($S71&lt;=0,$T71&lt;=0,AND($N71&lt;&gt;"",$N71&lt;=0)),"LIMIT HIT","OK"))</f>
        <v/>
      </c>
      <c r="V71">
        <f>IF($A71="","",MAX($C71,$D71,$E71))</f>
        <v/>
      </c>
    </row>
    <row r="72">
      <c r="B72" s="7" t="n"/>
      <c r="G72">
        <f>IF($A72="","",$D72-$C72)</f>
        <v/>
      </c>
      <c r="H72">
        <f>IF($A72="","",INDEX(Accounts!$D$2:$D$51,MATCH($A72,Accounts!$A$2:$A$51,0)))</f>
        <v/>
      </c>
      <c r="I72">
        <f>IF($A72="","",INDEX(Accounts!$E$2:$E$51,MATCH($A72,Accounts!$A$2:$A$51,0)))</f>
        <v/>
      </c>
      <c r="J72">
        <f>IF($A72="","",INDEX(Accounts!$F$2:$F$51,MATCH($A72,Accounts!$A$2:$A$51,0)))</f>
        <v/>
      </c>
      <c r="K72">
        <f>IF($A72="","",IF(INDEX(Accounts!$G$2:$G$51,MATCH($A72,Accounts!$A$2:$A$51,0))="","",INDEX(Accounts!$G$2:$G$51,MATCH($A72,Accounts!$A$2:$A$51,0))))</f>
        <v/>
      </c>
      <c r="L72">
        <f>IF($A72="","",IF(INDEX(Accounts!$H$2:$H$51,MATCH($A72,Accounts!$A$2:$A$51,0))="","",INDEX(Accounts!$H$2:$H$51,MATCH($A72,Accounts!$A$2:$A$51,0))))</f>
        <v/>
      </c>
      <c r="M72">
        <f>IF(OR($A72="",$L72=""),"",$C72-$L72)</f>
        <v/>
      </c>
      <c r="N72">
        <f>IF($M72="","",MIN($C72,$D72,$F72)-$M72)</f>
        <v/>
      </c>
      <c r="O72">
        <f>IF($A72="","",IF($J72="Intraday trailing",MAX($H72,_xlfn.MAXIFS($V$1:$V71,$A$1:$A71,$A72)),MAX($H72,_xlfn.MAXIFS($D$1:$D71,$A$1:$A71,$A72))))</f>
        <v/>
      </c>
      <c r="P72">
        <f>IF($A72="","",IF($J72="Intraday trailing",MAX($O72,MAX($C72,$D72,$E72)),MAX($O72,$D72)))</f>
        <v/>
      </c>
      <c r="Q72">
        <f>IF($A72="","",IF($J72="Static",$H72-$I72,IF($J72="EOD trailing",IF($K72="",$O72-$I72,MIN($O72-$I72,$K72)),IF($K72="",$P72-$I72,MIN($P72-$I72,$K72)))))</f>
        <v/>
      </c>
      <c r="R72">
        <f>IF($A72="","",IF($J72="Static",$H72-$I72,IF($K72="",$P72-$I72,MIN($P72-$I72,$K72))))</f>
        <v/>
      </c>
      <c r="S72">
        <f>IF($A72="","",MIN($C72,$D72,$F72)-$Q72)</f>
        <v/>
      </c>
      <c r="T72">
        <f>IF($A72="","",$D72-$R72)</f>
        <v/>
      </c>
      <c r="U72">
        <f>IF($A72="","",IF(OR($S72&lt;=0,$T72&lt;=0,AND($N72&lt;&gt;"",$N72&lt;=0)),"LIMIT HIT","OK"))</f>
        <v/>
      </c>
      <c r="V72">
        <f>IF($A72="","",MAX($C72,$D72,$E72))</f>
        <v/>
      </c>
    </row>
    <row r="73">
      <c r="B73" s="7" t="n"/>
      <c r="G73">
        <f>IF($A73="","",$D73-$C73)</f>
        <v/>
      </c>
      <c r="H73">
        <f>IF($A73="","",INDEX(Accounts!$D$2:$D$51,MATCH($A73,Accounts!$A$2:$A$51,0)))</f>
        <v/>
      </c>
      <c r="I73">
        <f>IF($A73="","",INDEX(Accounts!$E$2:$E$51,MATCH($A73,Accounts!$A$2:$A$51,0)))</f>
        <v/>
      </c>
      <c r="J73">
        <f>IF($A73="","",INDEX(Accounts!$F$2:$F$51,MATCH($A73,Accounts!$A$2:$A$51,0)))</f>
        <v/>
      </c>
      <c r="K73">
        <f>IF($A73="","",IF(INDEX(Accounts!$G$2:$G$51,MATCH($A73,Accounts!$A$2:$A$51,0))="","",INDEX(Accounts!$G$2:$G$51,MATCH($A73,Accounts!$A$2:$A$51,0))))</f>
        <v/>
      </c>
      <c r="L73">
        <f>IF($A73="","",IF(INDEX(Accounts!$H$2:$H$51,MATCH($A73,Accounts!$A$2:$A$51,0))="","",INDEX(Accounts!$H$2:$H$51,MATCH($A73,Accounts!$A$2:$A$51,0))))</f>
        <v/>
      </c>
      <c r="M73">
        <f>IF(OR($A73="",$L73=""),"",$C73-$L73)</f>
        <v/>
      </c>
      <c r="N73">
        <f>IF($M73="","",MIN($C73,$D73,$F73)-$M73)</f>
        <v/>
      </c>
      <c r="O73">
        <f>IF($A73="","",IF($J73="Intraday trailing",MAX($H73,_xlfn.MAXIFS($V$1:$V72,$A$1:$A72,$A73)),MAX($H73,_xlfn.MAXIFS($D$1:$D72,$A$1:$A72,$A73))))</f>
        <v/>
      </c>
      <c r="P73">
        <f>IF($A73="","",IF($J73="Intraday trailing",MAX($O73,MAX($C73,$D73,$E73)),MAX($O73,$D73)))</f>
        <v/>
      </c>
      <c r="Q73">
        <f>IF($A73="","",IF($J73="Static",$H73-$I73,IF($J73="EOD trailing",IF($K73="",$O73-$I73,MIN($O73-$I73,$K73)),IF($K73="",$P73-$I73,MIN($P73-$I73,$K73)))))</f>
        <v/>
      </c>
      <c r="R73">
        <f>IF($A73="","",IF($J73="Static",$H73-$I73,IF($K73="",$P73-$I73,MIN($P73-$I73,$K73))))</f>
        <v/>
      </c>
      <c r="S73">
        <f>IF($A73="","",MIN($C73,$D73,$F73)-$Q73)</f>
        <v/>
      </c>
      <c r="T73">
        <f>IF($A73="","",$D73-$R73)</f>
        <v/>
      </c>
      <c r="U73">
        <f>IF($A73="","",IF(OR($S73&lt;=0,$T73&lt;=0,AND($N73&lt;&gt;"",$N73&lt;=0)),"LIMIT HIT","OK"))</f>
        <v/>
      </c>
      <c r="V73">
        <f>IF($A73="","",MAX($C73,$D73,$E73))</f>
        <v/>
      </c>
    </row>
    <row r="74">
      <c r="B74" s="7" t="n"/>
      <c r="G74">
        <f>IF($A74="","",$D74-$C74)</f>
        <v/>
      </c>
      <c r="H74">
        <f>IF($A74="","",INDEX(Accounts!$D$2:$D$51,MATCH($A74,Accounts!$A$2:$A$51,0)))</f>
        <v/>
      </c>
      <c r="I74">
        <f>IF($A74="","",INDEX(Accounts!$E$2:$E$51,MATCH($A74,Accounts!$A$2:$A$51,0)))</f>
        <v/>
      </c>
      <c r="J74">
        <f>IF($A74="","",INDEX(Accounts!$F$2:$F$51,MATCH($A74,Accounts!$A$2:$A$51,0)))</f>
        <v/>
      </c>
      <c r="K74">
        <f>IF($A74="","",IF(INDEX(Accounts!$G$2:$G$51,MATCH($A74,Accounts!$A$2:$A$51,0))="","",INDEX(Accounts!$G$2:$G$51,MATCH($A74,Accounts!$A$2:$A$51,0))))</f>
        <v/>
      </c>
      <c r="L74">
        <f>IF($A74="","",IF(INDEX(Accounts!$H$2:$H$51,MATCH($A74,Accounts!$A$2:$A$51,0))="","",INDEX(Accounts!$H$2:$H$51,MATCH($A74,Accounts!$A$2:$A$51,0))))</f>
        <v/>
      </c>
      <c r="M74">
        <f>IF(OR($A74="",$L74=""),"",$C74-$L74)</f>
        <v/>
      </c>
      <c r="N74">
        <f>IF($M74="","",MIN($C74,$D74,$F74)-$M74)</f>
        <v/>
      </c>
      <c r="O74">
        <f>IF($A74="","",IF($J74="Intraday trailing",MAX($H74,_xlfn.MAXIFS($V$1:$V73,$A$1:$A73,$A74)),MAX($H74,_xlfn.MAXIFS($D$1:$D73,$A$1:$A73,$A74))))</f>
        <v/>
      </c>
      <c r="P74">
        <f>IF($A74="","",IF($J74="Intraday trailing",MAX($O74,MAX($C74,$D74,$E74)),MAX($O74,$D74)))</f>
        <v/>
      </c>
      <c r="Q74">
        <f>IF($A74="","",IF($J74="Static",$H74-$I74,IF($J74="EOD trailing",IF($K74="",$O74-$I74,MIN($O74-$I74,$K74)),IF($K74="",$P74-$I74,MIN($P74-$I74,$K74)))))</f>
        <v/>
      </c>
      <c r="R74">
        <f>IF($A74="","",IF($J74="Static",$H74-$I74,IF($K74="",$P74-$I74,MIN($P74-$I74,$K74))))</f>
        <v/>
      </c>
      <c r="S74">
        <f>IF($A74="","",MIN($C74,$D74,$F74)-$Q74)</f>
        <v/>
      </c>
      <c r="T74">
        <f>IF($A74="","",$D74-$R74)</f>
        <v/>
      </c>
      <c r="U74">
        <f>IF($A74="","",IF(OR($S74&lt;=0,$T74&lt;=0,AND($N74&lt;&gt;"",$N74&lt;=0)),"LIMIT HIT","OK"))</f>
        <v/>
      </c>
      <c r="V74">
        <f>IF($A74="","",MAX($C74,$D74,$E74))</f>
        <v/>
      </c>
    </row>
    <row r="75">
      <c r="B75" s="7" t="n"/>
      <c r="G75">
        <f>IF($A75="","",$D75-$C75)</f>
        <v/>
      </c>
      <c r="H75">
        <f>IF($A75="","",INDEX(Accounts!$D$2:$D$51,MATCH($A75,Accounts!$A$2:$A$51,0)))</f>
        <v/>
      </c>
      <c r="I75">
        <f>IF($A75="","",INDEX(Accounts!$E$2:$E$51,MATCH($A75,Accounts!$A$2:$A$51,0)))</f>
        <v/>
      </c>
      <c r="J75">
        <f>IF($A75="","",INDEX(Accounts!$F$2:$F$51,MATCH($A75,Accounts!$A$2:$A$51,0)))</f>
        <v/>
      </c>
      <c r="K75">
        <f>IF($A75="","",IF(INDEX(Accounts!$G$2:$G$51,MATCH($A75,Accounts!$A$2:$A$51,0))="","",INDEX(Accounts!$G$2:$G$51,MATCH($A75,Accounts!$A$2:$A$51,0))))</f>
        <v/>
      </c>
      <c r="L75">
        <f>IF($A75="","",IF(INDEX(Accounts!$H$2:$H$51,MATCH($A75,Accounts!$A$2:$A$51,0))="","",INDEX(Accounts!$H$2:$H$51,MATCH($A75,Accounts!$A$2:$A$51,0))))</f>
        <v/>
      </c>
      <c r="M75">
        <f>IF(OR($A75="",$L75=""),"",$C75-$L75)</f>
        <v/>
      </c>
      <c r="N75">
        <f>IF($M75="","",MIN($C75,$D75,$F75)-$M75)</f>
        <v/>
      </c>
      <c r="O75">
        <f>IF($A75="","",IF($J75="Intraday trailing",MAX($H75,_xlfn.MAXIFS($V$1:$V74,$A$1:$A74,$A75)),MAX($H75,_xlfn.MAXIFS($D$1:$D74,$A$1:$A74,$A75))))</f>
        <v/>
      </c>
      <c r="P75">
        <f>IF($A75="","",IF($J75="Intraday trailing",MAX($O75,MAX($C75,$D75,$E75)),MAX($O75,$D75)))</f>
        <v/>
      </c>
      <c r="Q75">
        <f>IF($A75="","",IF($J75="Static",$H75-$I75,IF($J75="EOD trailing",IF($K75="",$O75-$I75,MIN($O75-$I75,$K75)),IF($K75="",$P75-$I75,MIN($P75-$I75,$K75)))))</f>
        <v/>
      </c>
      <c r="R75">
        <f>IF($A75="","",IF($J75="Static",$H75-$I75,IF($K75="",$P75-$I75,MIN($P75-$I75,$K75))))</f>
        <v/>
      </c>
      <c r="S75">
        <f>IF($A75="","",MIN($C75,$D75,$F75)-$Q75)</f>
        <v/>
      </c>
      <c r="T75">
        <f>IF($A75="","",$D75-$R75)</f>
        <v/>
      </c>
      <c r="U75">
        <f>IF($A75="","",IF(OR($S75&lt;=0,$T75&lt;=0,AND($N75&lt;&gt;"",$N75&lt;=0)),"LIMIT HIT","OK"))</f>
        <v/>
      </c>
      <c r="V75">
        <f>IF($A75="","",MAX($C75,$D75,$E75))</f>
        <v/>
      </c>
    </row>
    <row r="76">
      <c r="B76" s="7" t="n"/>
      <c r="G76">
        <f>IF($A76="","",$D76-$C76)</f>
        <v/>
      </c>
      <c r="H76">
        <f>IF($A76="","",INDEX(Accounts!$D$2:$D$51,MATCH($A76,Accounts!$A$2:$A$51,0)))</f>
        <v/>
      </c>
      <c r="I76">
        <f>IF($A76="","",INDEX(Accounts!$E$2:$E$51,MATCH($A76,Accounts!$A$2:$A$51,0)))</f>
        <v/>
      </c>
      <c r="J76">
        <f>IF($A76="","",INDEX(Accounts!$F$2:$F$51,MATCH($A76,Accounts!$A$2:$A$51,0)))</f>
        <v/>
      </c>
      <c r="K76">
        <f>IF($A76="","",IF(INDEX(Accounts!$G$2:$G$51,MATCH($A76,Accounts!$A$2:$A$51,0))="","",INDEX(Accounts!$G$2:$G$51,MATCH($A76,Accounts!$A$2:$A$51,0))))</f>
        <v/>
      </c>
      <c r="L76">
        <f>IF($A76="","",IF(INDEX(Accounts!$H$2:$H$51,MATCH($A76,Accounts!$A$2:$A$51,0))="","",INDEX(Accounts!$H$2:$H$51,MATCH($A76,Accounts!$A$2:$A$51,0))))</f>
        <v/>
      </c>
      <c r="M76">
        <f>IF(OR($A76="",$L76=""),"",$C76-$L76)</f>
        <v/>
      </c>
      <c r="N76">
        <f>IF($M76="","",MIN($C76,$D76,$F76)-$M76)</f>
        <v/>
      </c>
      <c r="O76">
        <f>IF($A76="","",IF($J76="Intraday trailing",MAX($H76,_xlfn.MAXIFS($V$1:$V75,$A$1:$A75,$A76)),MAX($H76,_xlfn.MAXIFS($D$1:$D75,$A$1:$A75,$A76))))</f>
        <v/>
      </c>
      <c r="P76">
        <f>IF($A76="","",IF($J76="Intraday trailing",MAX($O76,MAX($C76,$D76,$E76)),MAX($O76,$D76)))</f>
        <v/>
      </c>
      <c r="Q76">
        <f>IF($A76="","",IF($J76="Static",$H76-$I76,IF($J76="EOD trailing",IF($K76="",$O76-$I76,MIN($O76-$I76,$K76)),IF($K76="",$P76-$I76,MIN($P76-$I76,$K76)))))</f>
        <v/>
      </c>
      <c r="R76">
        <f>IF($A76="","",IF($J76="Static",$H76-$I76,IF($K76="",$P76-$I76,MIN($P76-$I76,$K76))))</f>
        <v/>
      </c>
      <c r="S76">
        <f>IF($A76="","",MIN($C76,$D76,$F76)-$Q76)</f>
        <v/>
      </c>
      <c r="T76">
        <f>IF($A76="","",$D76-$R76)</f>
        <v/>
      </c>
      <c r="U76">
        <f>IF($A76="","",IF(OR($S76&lt;=0,$T76&lt;=0,AND($N76&lt;&gt;"",$N76&lt;=0)),"LIMIT HIT","OK"))</f>
        <v/>
      </c>
      <c r="V76">
        <f>IF($A76="","",MAX($C76,$D76,$E76))</f>
        <v/>
      </c>
    </row>
    <row r="77">
      <c r="B77" s="7" t="n"/>
      <c r="G77">
        <f>IF($A77="","",$D77-$C77)</f>
        <v/>
      </c>
      <c r="H77">
        <f>IF($A77="","",INDEX(Accounts!$D$2:$D$51,MATCH($A77,Accounts!$A$2:$A$51,0)))</f>
        <v/>
      </c>
      <c r="I77">
        <f>IF($A77="","",INDEX(Accounts!$E$2:$E$51,MATCH($A77,Accounts!$A$2:$A$51,0)))</f>
        <v/>
      </c>
      <c r="J77">
        <f>IF($A77="","",INDEX(Accounts!$F$2:$F$51,MATCH($A77,Accounts!$A$2:$A$51,0)))</f>
        <v/>
      </c>
      <c r="K77">
        <f>IF($A77="","",IF(INDEX(Accounts!$G$2:$G$51,MATCH($A77,Accounts!$A$2:$A$51,0))="","",INDEX(Accounts!$G$2:$G$51,MATCH($A77,Accounts!$A$2:$A$51,0))))</f>
        <v/>
      </c>
      <c r="L77">
        <f>IF($A77="","",IF(INDEX(Accounts!$H$2:$H$51,MATCH($A77,Accounts!$A$2:$A$51,0))="","",INDEX(Accounts!$H$2:$H$51,MATCH($A77,Accounts!$A$2:$A$51,0))))</f>
        <v/>
      </c>
      <c r="M77">
        <f>IF(OR($A77="",$L77=""),"",$C77-$L77)</f>
        <v/>
      </c>
      <c r="N77">
        <f>IF($M77="","",MIN($C77,$D77,$F77)-$M77)</f>
        <v/>
      </c>
      <c r="O77">
        <f>IF($A77="","",IF($J77="Intraday trailing",MAX($H77,_xlfn.MAXIFS($V$1:$V76,$A$1:$A76,$A77)),MAX($H77,_xlfn.MAXIFS($D$1:$D76,$A$1:$A76,$A77))))</f>
        <v/>
      </c>
      <c r="P77">
        <f>IF($A77="","",IF($J77="Intraday trailing",MAX($O77,MAX($C77,$D77,$E77)),MAX($O77,$D77)))</f>
        <v/>
      </c>
      <c r="Q77">
        <f>IF($A77="","",IF($J77="Static",$H77-$I77,IF($J77="EOD trailing",IF($K77="",$O77-$I77,MIN($O77-$I77,$K77)),IF($K77="",$P77-$I77,MIN($P77-$I77,$K77)))))</f>
        <v/>
      </c>
      <c r="R77">
        <f>IF($A77="","",IF($J77="Static",$H77-$I77,IF($K77="",$P77-$I77,MIN($P77-$I77,$K77))))</f>
        <v/>
      </c>
      <c r="S77">
        <f>IF($A77="","",MIN($C77,$D77,$F77)-$Q77)</f>
        <v/>
      </c>
      <c r="T77">
        <f>IF($A77="","",$D77-$R77)</f>
        <v/>
      </c>
      <c r="U77">
        <f>IF($A77="","",IF(OR($S77&lt;=0,$T77&lt;=0,AND($N77&lt;&gt;"",$N77&lt;=0)),"LIMIT HIT","OK"))</f>
        <v/>
      </c>
      <c r="V77">
        <f>IF($A77="","",MAX($C77,$D77,$E77))</f>
        <v/>
      </c>
    </row>
    <row r="78">
      <c r="B78" s="7" t="n"/>
      <c r="G78">
        <f>IF($A78="","",$D78-$C78)</f>
        <v/>
      </c>
      <c r="H78">
        <f>IF($A78="","",INDEX(Accounts!$D$2:$D$51,MATCH($A78,Accounts!$A$2:$A$51,0)))</f>
        <v/>
      </c>
      <c r="I78">
        <f>IF($A78="","",INDEX(Accounts!$E$2:$E$51,MATCH($A78,Accounts!$A$2:$A$51,0)))</f>
        <v/>
      </c>
      <c r="J78">
        <f>IF($A78="","",INDEX(Accounts!$F$2:$F$51,MATCH($A78,Accounts!$A$2:$A$51,0)))</f>
        <v/>
      </c>
      <c r="K78">
        <f>IF($A78="","",IF(INDEX(Accounts!$G$2:$G$51,MATCH($A78,Accounts!$A$2:$A$51,0))="","",INDEX(Accounts!$G$2:$G$51,MATCH($A78,Accounts!$A$2:$A$51,0))))</f>
        <v/>
      </c>
      <c r="L78">
        <f>IF($A78="","",IF(INDEX(Accounts!$H$2:$H$51,MATCH($A78,Accounts!$A$2:$A$51,0))="","",INDEX(Accounts!$H$2:$H$51,MATCH($A78,Accounts!$A$2:$A$51,0))))</f>
        <v/>
      </c>
      <c r="M78">
        <f>IF(OR($A78="",$L78=""),"",$C78-$L78)</f>
        <v/>
      </c>
      <c r="N78">
        <f>IF($M78="","",MIN($C78,$D78,$F78)-$M78)</f>
        <v/>
      </c>
      <c r="O78">
        <f>IF($A78="","",IF($J78="Intraday trailing",MAX($H78,_xlfn.MAXIFS($V$1:$V77,$A$1:$A77,$A78)),MAX($H78,_xlfn.MAXIFS($D$1:$D77,$A$1:$A77,$A78))))</f>
        <v/>
      </c>
      <c r="P78">
        <f>IF($A78="","",IF($J78="Intraday trailing",MAX($O78,MAX($C78,$D78,$E78)),MAX($O78,$D78)))</f>
        <v/>
      </c>
      <c r="Q78">
        <f>IF($A78="","",IF($J78="Static",$H78-$I78,IF($J78="EOD trailing",IF($K78="",$O78-$I78,MIN($O78-$I78,$K78)),IF($K78="",$P78-$I78,MIN($P78-$I78,$K78)))))</f>
        <v/>
      </c>
      <c r="R78">
        <f>IF($A78="","",IF($J78="Static",$H78-$I78,IF($K78="",$P78-$I78,MIN($P78-$I78,$K78))))</f>
        <v/>
      </c>
      <c r="S78">
        <f>IF($A78="","",MIN($C78,$D78,$F78)-$Q78)</f>
        <v/>
      </c>
      <c r="T78">
        <f>IF($A78="","",$D78-$R78)</f>
        <v/>
      </c>
      <c r="U78">
        <f>IF($A78="","",IF(OR($S78&lt;=0,$T78&lt;=0,AND($N78&lt;&gt;"",$N78&lt;=0)),"LIMIT HIT","OK"))</f>
        <v/>
      </c>
      <c r="V78">
        <f>IF($A78="","",MAX($C78,$D78,$E78))</f>
        <v/>
      </c>
    </row>
    <row r="79">
      <c r="B79" s="7" t="n"/>
      <c r="G79">
        <f>IF($A79="","",$D79-$C79)</f>
        <v/>
      </c>
      <c r="H79">
        <f>IF($A79="","",INDEX(Accounts!$D$2:$D$51,MATCH($A79,Accounts!$A$2:$A$51,0)))</f>
        <v/>
      </c>
      <c r="I79">
        <f>IF($A79="","",INDEX(Accounts!$E$2:$E$51,MATCH($A79,Accounts!$A$2:$A$51,0)))</f>
        <v/>
      </c>
      <c r="J79">
        <f>IF($A79="","",INDEX(Accounts!$F$2:$F$51,MATCH($A79,Accounts!$A$2:$A$51,0)))</f>
        <v/>
      </c>
      <c r="K79">
        <f>IF($A79="","",IF(INDEX(Accounts!$G$2:$G$51,MATCH($A79,Accounts!$A$2:$A$51,0))="","",INDEX(Accounts!$G$2:$G$51,MATCH($A79,Accounts!$A$2:$A$51,0))))</f>
        <v/>
      </c>
      <c r="L79">
        <f>IF($A79="","",IF(INDEX(Accounts!$H$2:$H$51,MATCH($A79,Accounts!$A$2:$A$51,0))="","",INDEX(Accounts!$H$2:$H$51,MATCH($A79,Accounts!$A$2:$A$51,0))))</f>
        <v/>
      </c>
      <c r="M79">
        <f>IF(OR($A79="",$L79=""),"",$C79-$L79)</f>
        <v/>
      </c>
      <c r="N79">
        <f>IF($M79="","",MIN($C79,$D79,$F79)-$M79)</f>
        <v/>
      </c>
      <c r="O79">
        <f>IF($A79="","",IF($J79="Intraday trailing",MAX($H79,_xlfn.MAXIFS($V$1:$V78,$A$1:$A78,$A79)),MAX($H79,_xlfn.MAXIFS($D$1:$D78,$A$1:$A78,$A79))))</f>
        <v/>
      </c>
      <c r="P79">
        <f>IF($A79="","",IF($J79="Intraday trailing",MAX($O79,MAX($C79,$D79,$E79)),MAX($O79,$D79)))</f>
        <v/>
      </c>
      <c r="Q79">
        <f>IF($A79="","",IF($J79="Static",$H79-$I79,IF($J79="EOD trailing",IF($K79="",$O79-$I79,MIN($O79-$I79,$K79)),IF($K79="",$P79-$I79,MIN($P79-$I79,$K79)))))</f>
        <v/>
      </c>
      <c r="R79">
        <f>IF($A79="","",IF($J79="Static",$H79-$I79,IF($K79="",$P79-$I79,MIN($P79-$I79,$K79))))</f>
        <v/>
      </c>
      <c r="S79">
        <f>IF($A79="","",MIN($C79,$D79,$F79)-$Q79)</f>
        <v/>
      </c>
      <c r="T79">
        <f>IF($A79="","",$D79-$R79)</f>
        <v/>
      </c>
      <c r="U79">
        <f>IF($A79="","",IF(OR($S79&lt;=0,$T79&lt;=0,AND($N79&lt;&gt;"",$N79&lt;=0)),"LIMIT HIT","OK"))</f>
        <v/>
      </c>
      <c r="V79">
        <f>IF($A79="","",MAX($C79,$D79,$E79))</f>
        <v/>
      </c>
    </row>
    <row r="80">
      <c r="B80" s="7" t="n"/>
      <c r="G80">
        <f>IF($A80="","",$D80-$C80)</f>
        <v/>
      </c>
      <c r="H80">
        <f>IF($A80="","",INDEX(Accounts!$D$2:$D$51,MATCH($A80,Accounts!$A$2:$A$51,0)))</f>
        <v/>
      </c>
      <c r="I80">
        <f>IF($A80="","",INDEX(Accounts!$E$2:$E$51,MATCH($A80,Accounts!$A$2:$A$51,0)))</f>
        <v/>
      </c>
      <c r="J80">
        <f>IF($A80="","",INDEX(Accounts!$F$2:$F$51,MATCH($A80,Accounts!$A$2:$A$51,0)))</f>
        <v/>
      </c>
      <c r="K80">
        <f>IF($A80="","",IF(INDEX(Accounts!$G$2:$G$51,MATCH($A80,Accounts!$A$2:$A$51,0))="","",INDEX(Accounts!$G$2:$G$51,MATCH($A80,Accounts!$A$2:$A$51,0))))</f>
        <v/>
      </c>
      <c r="L80">
        <f>IF($A80="","",IF(INDEX(Accounts!$H$2:$H$51,MATCH($A80,Accounts!$A$2:$A$51,0))="","",INDEX(Accounts!$H$2:$H$51,MATCH($A80,Accounts!$A$2:$A$51,0))))</f>
        <v/>
      </c>
      <c r="M80">
        <f>IF(OR($A80="",$L80=""),"",$C80-$L80)</f>
        <v/>
      </c>
      <c r="N80">
        <f>IF($M80="","",MIN($C80,$D80,$F80)-$M80)</f>
        <v/>
      </c>
      <c r="O80">
        <f>IF($A80="","",IF($J80="Intraday trailing",MAX($H80,_xlfn.MAXIFS($V$1:$V79,$A$1:$A79,$A80)),MAX($H80,_xlfn.MAXIFS($D$1:$D79,$A$1:$A79,$A80))))</f>
        <v/>
      </c>
      <c r="P80">
        <f>IF($A80="","",IF($J80="Intraday trailing",MAX($O80,MAX($C80,$D80,$E80)),MAX($O80,$D80)))</f>
        <v/>
      </c>
      <c r="Q80">
        <f>IF($A80="","",IF($J80="Static",$H80-$I80,IF($J80="EOD trailing",IF($K80="",$O80-$I80,MIN($O80-$I80,$K80)),IF($K80="",$P80-$I80,MIN($P80-$I80,$K80)))))</f>
        <v/>
      </c>
      <c r="R80">
        <f>IF($A80="","",IF($J80="Static",$H80-$I80,IF($K80="",$P80-$I80,MIN($P80-$I80,$K80))))</f>
        <v/>
      </c>
      <c r="S80">
        <f>IF($A80="","",MIN($C80,$D80,$F80)-$Q80)</f>
        <v/>
      </c>
      <c r="T80">
        <f>IF($A80="","",$D80-$R80)</f>
        <v/>
      </c>
      <c r="U80">
        <f>IF($A80="","",IF(OR($S80&lt;=0,$T80&lt;=0,AND($N80&lt;&gt;"",$N80&lt;=0)),"LIMIT HIT","OK"))</f>
        <v/>
      </c>
      <c r="V80">
        <f>IF($A80="","",MAX($C80,$D80,$E80))</f>
        <v/>
      </c>
    </row>
    <row r="81">
      <c r="B81" s="7" t="n"/>
      <c r="G81">
        <f>IF($A81="","",$D81-$C81)</f>
        <v/>
      </c>
      <c r="H81">
        <f>IF($A81="","",INDEX(Accounts!$D$2:$D$51,MATCH($A81,Accounts!$A$2:$A$51,0)))</f>
        <v/>
      </c>
      <c r="I81">
        <f>IF($A81="","",INDEX(Accounts!$E$2:$E$51,MATCH($A81,Accounts!$A$2:$A$51,0)))</f>
        <v/>
      </c>
      <c r="J81">
        <f>IF($A81="","",INDEX(Accounts!$F$2:$F$51,MATCH($A81,Accounts!$A$2:$A$51,0)))</f>
        <v/>
      </c>
      <c r="K81">
        <f>IF($A81="","",IF(INDEX(Accounts!$G$2:$G$51,MATCH($A81,Accounts!$A$2:$A$51,0))="","",INDEX(Accounts!$G$2:$G$51,MATCH($A81,Accounts!$A$2:$A$51,0))))</f>
        <v/>
      </c>
      <c r="L81">
        <f>IF($A81="","",IF(INDEX(Accounts!$H$2:$H$51,MATCH($A81,Accounts!$A$2:$A$51,0))="","",INDEX(Accounts!$H$2:$H$51,MATCH($A81,Accounts!$A$2:$A$51,0))))</f>
        <v/>
      </c>
      <c r="M81">
        <f>IF(OR($A81="",$L81=""),"",$C81-$L81)</f>
        <v/>
      </c>
      <c r="N81">
        <f>IF($M81="","",MIN($C81,$D81,$F81)-$M81)</f>
        <v/>
      </c>
      <c r="O81">
        <f>IF($A81="","",IF($J81="Intraday trailing",MAX($H81,_xlfn.MAXIFS($V$1:$V80,$A$1:$A80,$A81)),MAX($H81,_xlfn.MAXIFS($D$1:$D80,$A$1:$A80,$A81))))</f>
        <v/>
      </c>
      <c r="P81">
        <f>IF($A81="","",IF($J81="Intraday trailing",MAX($O81,MAX($C81,$D81,$E81)),MAX($O81,$D81)))</f>
        <v/>
      </c>
      <c r="Q81">
        <f>IF($A81="","",IF($J81="Static",$H81-$I81,IF($J81="EOD trailing",IF($K81="",$O81-$I81,MIN($O81-$I81,$K81)),IF($K81="",$P81-$I81,MIN($P81-$I81,$K81)))))</f>
        <v/>
      </c>
      <c r="R81">
        <f>IF($A81="","",IF($J81="Static",$H81-$I81,IF($K81="",$P81-$I81,MIN($P81-$I81,$K81))))</f>
        <v/>
      </c>
      <c r="S81">
        <f>IF($A81="","",MIN($C81,$D81,$F81)-$Q81)</f>
        <v/>
      </c>
      <c r="T81">
        <f>IF($A81="","",$D81-$R81)</f>
        <v/>
      </c>
      <c r="U81">
        <f>IF($A81="","",IF(OR($S81&lt;=0,$T81&lt;=0,AND($N81&lt;&gt;"",$N81&lt;=0)),"LIMIT HIT","OK"))</f>
        <v/>
      </c>
      <c r="V81">
        <f>IF($A81="","",MAX($C81,$D81,$E81))</f>
        <v/>
      </c>
    </row>
    <row r="82">
      <c r="B82" s="7" t="n"/>
      <c r="G82">
        <f>IF($A82="","",$D82-$C82)</f>
        <v/>
      </c>
      <c r="H82">
        <f>IF($A82="","",INDEX(Accounts!$D$2:$D$51,MATCH($A82,Accounts!$A$2:$A$51,0)))</f>
        <v/>
      </c>
      <c r="I82">
        <f>IF($A82="","",INDEX(Accounts!$E$2:$E$51,MATCH($A82,Accounts!$A$2:$A$51,0)))</f>
        <v/>
      </c>
      <c r="J82">
        <f>IF($A82="","",INDEX(Accounts!$F$2:$F$51,MATCH($A82,Accounts!$A$2:$A$51,0)))</f>
        <v/>
      </c>
      <c r="K82">
        <f>IF($A82="","",IF(INDEX(Accounts!$G$2:$G$51,MATCH($A82,Accounts!$A$2:$A$51,0))="","",INDEX(Accounts!$G$2:$G$51,MATCH($A82,Accounts!$A$2:$A$51,0))))</f>
        <v/>
      </c>
      <c r="L82">
        <f>IF($A82="","",IF(INDEX(Accounts!$H$2:$H$51,MATCH($A82,Accounts!$A$2:$A$51,0))="","",INDEX(Accounts!$H$2:$H$51,MATCH($A82,Accounts!$A$2:$A$51,0))))</f>
        <v/>
      </c>
      <c r="M82">
        <f>IF(OR($A82="",$L82=""),"",$C82-$L82)</f>
        <v/>
      </c>
      <c r="N82">
        <f>IF($M82="","",MIN($C82,$D82,$F82)-$M82)</f>
        <v/>
      </c>
      <c r="O82">
        <f>IF($A82="","",IF($J82="Intraday trailing",MAX($H82,_xlfn.MAXIFS($V$1:$V81,$A$1:$A81,$A82)),MAX($H82,_xlfn.MAXIFS($D$1:$D81,$A$1:$A81,$A82))))</f>
        <v/>
      </c>
      <c r="P82">
        <f>IF($A82="","",IF($J82="Intraday trailing",MAX($O82,MAX($C82,$D82,$E82)),MAX($O82,$D82)))</f>
        <v/>
      </c>
      <c r="Q82">
        <f>IF($A82="","",IF($J82="Static",$H82-$I82,IF($J82="EOD trailing",IF($K82="",$O82-$I82,MIN($O82-$I82,$K82)),IF($K82="",$P82-$I82,MIN($P82-$I82,$K82)))))</f>
        <v/>
      </c>
      <c r="R82">
        <f>IF($A82="","",IF($J82="Static",$H82-$I82,IF($K82="",$P82-$I82,MIN($P82-$I82,$K82))))</f>
        <v/>
      </c>
      <c r="S82">
        <f>IF($A82="","",MIN($C82,$D82,$F82)-$Q82)</f>
        <v/>
      </c>
      <c r="T82">
        <f>IF($A82="","",$D82-$R82)</f>
        <v/>
      </c>
      <c r="U82">
        <f>IF($A82="","",IF(OR($S82&lt;=0,$T82&lt;=0,AND($N82&lt;&gt;"",$N82&lt;=0)),"LIMIT HIT","OK"))</f>
        <v/>
      </c>
      <c r="V82">
        <f>IF($A82="","",MAX($C82,$D82,$E82))</f>
        <v/>
      </c>
    </row>
    <row r="83">
      <c r="B83" s="7" t="n"/>
      <c r="G83">
        <f>IF($A83="","",$D83-$C83)</f>
        <v/>
      </c>
      <c r="H83">
        <f>IF($A83="","",INDEX(Accounts!$D$2:$D$51,MATCH($A83,Accounts!$A$2:$A$51,0)))</f>
        <v/>
      </c>
      <c r="I83">
        <f>IF($A83="","",INDEX(Accounts!$E$2:$E$51,MATCH($A83,Accounts!$A$2:$A$51,0)))</f>
        <v/>
      </c>
      <c r="J83">
        <f>IF($A83="","",INDEX(Accounts!$F$2:$F$51,MATCH($A83,Accounts!$A$2:$A$51,0)))</f>
        <v/>
      </c>
      <c r="K83">
        <f>IF($A83="","",IF(INDEX(Accounts!$G$2:$G$51,MATCH($A83,Accounts!$A$2:$A$51,0))="","",INDEX(Accounts!$G$2:$G$51,MATCH($A83,Accounts!$A$2:$A$51,0))))</f>
        <v/>
      </c>
      <c r="L83">
        <f>IF($A83="","",IF(INDEX(Accounts!$H$2:$H$51,MATCH($A83,Accounts!$A$2:$A$51,0))="","",INDEX(Accounts!$H$2:$H$51,MATCH($A83,Accounts!$A$2:$A$51,0))))</f>
        <v/>
      </c>
      <c r="M83">
        <f>IF(OR($A83="",$L83=""),"",$C83-$L83)</f>
        <v/>
      </c>
      <c r="N83">
        <f>IF($M83="","",MIN($C83,$D83,$F83)-$M83)</f>
        <v/>
      </c>
      <c r="O83">
        <f>IF($A83="","",IF($J83="Intraday trailing",MAX($H83,_xlfn.MAXIFS($V$1:$V82,$A$1:$A82,$A83)),MAX($H83,_xlfn.MAXIFS($D$1:$D82,$A$1:$A82,$A83))))</f>
        <v/>
      </c>
      <c r="P83">
        <f>IF($A83="","",IF($J83="Intraday trailing",MAX($O83,MAX($C83,$D83,$E83)),MAX($O83,$D83)))</f>
        <v/>
      </c>
      <c r="Q83">
        <f>IF($A83="","",IF($J83="Static",$H83-$I83,IF($J83="EOD trailing",IF($K83="",$O83-$I83,MIN($O83-$I83,$K83)),IF($K83="",$P83-$I83,MIN($P83-$I83,$K83)))))</f>
        <v/>
      </c>
      <c r="R83">
        <f>IF($A83="","",IF($J83="Static",$H83-$I83,IF($K83="",$P83-$I83,MIN($P83-$I83,$K83))))</f>
        <v/>
      </c>
      <c r="S83">
        <f>IF($A83="","",MIN($C83,$D83,$F83)-$Q83)</f>
        <v/>
      </c>
      <c r="T83">
        <f>IF($A83="","",$D83-$R83)</f>
        <v/>
      </c>
      <c r="U83">
        <f>IF($A83="","",IF(OR($S83&lt;=0,$T83&lt;=0,AND($N83&lt;&gt;"",$N83&lt;=0)),"LIMIT HIT","OK"))</f>
        <v/>
      </c>
      <c r="V83">
        <f>IF($A83="","",MAX($C83,$D83,$E83))</f>
        <v/>
      </c>
    </row>
    <row r="84">
      <c r="B84" s="7" t="n"/>
      <c r="G84">
        <f>IF($A84="","",$D84-$C84)</f>
        <v/>
      </c>
      <c r="H84">
        <f>IF($A84="","",INDEX(Accounts!$D$2:$D$51,MATCH($A84,Accounts!$A$2:$A$51,0)))</f>
        <v/>
      </c>
      <c r="I84">
        <f>IF($A84="","",INDEX(Accounts!$E$2:$E$51,MATCH($A84,Accounts!$A$2:$A$51,0)))</f>
        <v/>
      </c>
      <c r="J84">
        <f>IF($A84="","",INDEX(Accounts!$F$2:$F$51,MATCH($A84,Accounts!$A$2:$A$51,0)))</f>
        <v/>
      </c>
      <c r="K84">
        <f>IF($A84="","",IF(INDEX(Accounts!$G$2:$G$51,MATCH($A84,Accounts!$A$2:$A$51,0))="","",INDEX(Accounts!$G$2:$G$51,MATCH($A84,Accounts!$A$2:$A$51,0))))</f>
        <v/>
      </c>
      <c r="L84">
        <f>IF($A84="","",IF(INDEX(Accounts!$H$2:$H$51,MATCH($A84,Accounts!$A$2:$A$51,0))="","",INDEX(Accounts!$H$2:$H$51,MATCH($A84,Accounts!$A$2:$A$51,0))))</f>
        <v/>
      </c>
      <c r="M84">
        <f>IF(OR($A84="",$L84=""),"",$C84-$L84)</f>
        <v/>
      </c>
      <c r="N84">
        <f>IF($M84="","",MIN($C84,$D84,$F84)-$M84)</f>
        <v/>
      </c>
      <c r="O84">
        <f>IF($A84="","",IF($J84="Intraday trailing",MAX($H84,_xlfn.MAXIFS($V$1:$V83,$A$1:$A83,$A84)),MAX($H84,_xlfn.MAXIFS($D$1:$D83,$A$1:$A83,$A84))))</f>
        <v/>
      </c>
      <c r="P84">
        <f>IF($A84="","",IF($J84="Intraday trailing",MAX($O84,MAX($C84,$D84,$E84)),MAX($O84,$D84)))</f>
        <v/>
      </c>
      <c r="Q84">
        <f>IF($A84="","",IF($J84="Static",$H84-$I84,IF($J84="EOD trailing",IF($K84="",$O84-$I84,MIN($O84-$I84,$K84)),IF($K84="",$P84-$I84,MIN($P84-$I84,$K84)))))</f>
        <v/>
      </c>
      <c r="R84">
        <f>IF($A84="","",IF($J84="Static",$H84-$I84,IF($K84="",$P84-$I84,MIN($P84-$I84,$K84))))</f>
        <v/>
      </c>
      <c r="S84">
        <f>IF($A84="","",MIN($C84,$D84,$F84)-$Q84)</f>
        <v/>
      </c>
      <c r="T84">
        <f>IF($A84="","",$D84-$R84)</f>
        <v/>
      </c>
      <c r="U84">
        <f>IF($A84="","",IF(OR($S84&lt;=0,$T84&lt;=0,AND($N84&lt;&gt;"",$N84&lt;=0)),"LIMIT HIT","OK"))</f>
        <v/>
      </c>
      <c r="V84">
        <f>IF($A84="","",MAX($C84,$D84,$E84))</f>
        <v/>
      </c>
    </row>
    <row r="85">
      <c r="B85" s="7" t="n"/>
      <c r="G85">
        <f>IF($A85="","",$D85-$C85)</f>
        <v/>
      </c>
      <c r="H85">
        <f>IF($A85="","",INDEX(Accounts!$D$2:$D$51,MATCH($A85,Accounts!$A$2:$A$51,0)))</f>
        <v/>
      </c>
      <c r="I85">
        <f>IF($A85="","",INDEX(Accounts!$E$2:$E$51,MATCH($A85,Accounts!$A$2:$A$51,0)))</f>
        <v/>
      </c>
      <c r="J85">
        <f>IF($A85="","",INDEX(Accounts!$F$2:$F$51,MATCH($A85,Accounts!$A$2:$A$51,0)))</f>
        <v/>
      </c>
      <c r="K85">
        <f>IF($A85="","",IF(INDEX(Accounts!$G$2:$G$51,MATCH($A85,Accounts!$A$2:$A$51,0))="","",INDEX(Accounts!$G$2:$G$51,MATCH($A85,Accounts!$A$2:$A$51,0))))</f>
        <v/>
      </c>
      <c r="L85">
        <f>IF($A85="","",IF(INDEX(Accounts!$H$2:$H$51,MATCH($A85,Accounts!$A$2:$A$51,0))="","",INDEX(Accounts!$H$2:$H$51,MATCH($A85,Accounts!$A$2:$A$51,0))))</f>
        <v/>
      </c>
      <c r="M85">
        <f>IF(OR($A85="",$L85=""),"",$C85-$L85)</f>
        <v/>
      </c>
      <c r="N85">
        <f>IF($M85="","",MIN($C85,$D85,$F85)-$M85)</f>
        <v/>
      </c>
      <c r="O85">
        <f>IF($A85="","",IF($J85="Intraday trailing",MAX($H85,_xlfn.MAXIFS($V$1:$V84,$A$1:$A84,$A85)),MAX($H85,_xlfn.MAXIFS($D$1:$D84,$A$1:$A84,$A85))))</f>
        <v/>
      </c>
      <c r="P85">
        <f>IF($A85="","",IF($J85="Intraday trailing",MAX($O85,MAX($C85,$D85,$E85)),MAX($O85,$D85)))</f>
        <v/>
      </c>
      <c r="Q85">
        <f>IF($A85="","",IF($J85="Static",$H85-$I85,IF($J85="EOD trailing",IF($K85="",$O85-$I85,MIN($O85-$I85,$K85)),IF($K85="",$P85-$I85,MIN($P85-$I85,$K85)))))</f>
        <v/>
      </c>
      <c r="R85">
        <f>IF($A85="","",IF($J85="Static",$H85-$I85,IF($K85="",$P85-$I85,MIN($P85-$I85,$K85))))</f>
        <v/>
      </c>
      <c r="S85">
        <f>IF($A85="","",MIN($C85,$D85,$F85)-$Q85)</f>
        <v/>
      </c>
      <c r="T85">
        <f>IF($A85="","",$D85-$R85)</f>
        <v/>
      </c>
      <c r="U85">
        <f>IF($A85="","",IF(OR($S85&lt;=0,$T85&lt;=0,AND($N85&lt;&gt;"",$N85&lt;=0)),"LIMIT HIT","OK"))</f>
        <v/>
      </c>
      <c r="V85">
        <f>IF($A85="","",MAX($C85,$D85,$E85))</f>
        <v/>
      </c>
    </row>
    <row r="86">
      <c r="B86" s="7" t="n"/>
      <c r="G86">
        <f>IF($A86="","",$D86-$C86)</f>
        <v/>
      </c>
      <c r="H86">
        <f>IF($A86="","",INDEX(Accounts!$D$2:$D$51,MATCH($A86,Accounts!$A$2:$A$51,0)))</f>
        <v/>
      </c>
      <c r="I86">
        <f>IF($A86="","",INDEX(Accounts!$E$2:$E$51,MATCH($A86,Accounts!$A$2:$A$51,0)))</f>
        <v/>
      </c>
      <c r="J86">
        <f>IF($A86="","",INDEX(Accounts!$F$2:$F$51,MATCH($A86,Accounts!$A$2:$A$51,0)))</f>
        <v/>
      </c>
      <c r="K86">
        <f>IF($A86="","",IF(INDEX(Accounts!$G$2:$G$51,MATCH($A86,Accounts!$A$2:$A$51,0))="","",INDEX(Accounts!$G$2:$G$51,MATCH($A86,Accounts!$A$2:$A$51,0))))</f>
        <v/>
      </c>
      <c r="L86">
        <f>IF($A86="","",IF(INDEX(Accounts!$H$2:$H$51,MATCH($A86,Accounts!$A$2:$A$51,0))="","",INDEX(Accounts!$H$2:$H$51,MATCH($A86,Accounts!$A$2:$A$51,0))))</f>
        <v/>
      </c>
      <c r="M86">
        <f>IF(OR($A86="",$L86=""),"",$C86-$L86)</f>
        <v/>
      </c>
      <c r="N86">
        <f>IF($M86="","",MIN($C86,$D86,$F86)-$M86)</f>
        <v/>
      </c>
      <c r="O86">
        <f>IF($A86="","",IF($J86="Intraday trailing",MAX($H86,_xlfn.MAXIFS($V$1:$V85,$A$1:$A85,$A86)),MAX($H86,_xlfn.MAXIFS($D$1:$D85,$A$1:$A85,$A86))))</f>
        <v/>
      </c>
      <c r="P86">
        <f>IF($A86="","",IF($J86="Intraday trailing",MAX($O86,MAX($C86,$D86,$E86)),MAX($O86,$D86)))</f>
        <v/>
      </c>
      <c r="Q86">
        <f>IF($A86="","",IF($J86="Static",$H86-$I86,IF($J86="EOD trailing",IF($K86="",$O86-$I86,MIN($O86-$I86,$K86)),IF($K86="",$P86-$I86,MIN($P86-$I86,$K86)))))</f>
        <v/>
      </c>
      <c r="R86">
        <f>IF($A86="","",IF($J86="Static",$H86-$I86,IF($K86="",$P86-$I86,MIN($P86-$I86,$K86))))</f>
        <v/>
      </c>
      <c r="S86">
        <f>IF($A86="","",MIN($C86,$D86,$F86)-$Q86)</f>
        <v/>
      </c>
      <c r="T86">
        <f>IF($A86="","",$D86-$R86)</f>
        <v/>
      </c>
      <c r="U86">
        <f>IF($A86="","",IF(OR($S86&lt;=0,$T86&lt;=0,AND($N86&lt;&gt;"",$N86&lt;=0)),"LIMIT HIT","OK"))</f>
        <v/>
      </c>
      <c r="V86">
        <f>IF($A86="","",MAX($C86,$D86,$E86))</f>
        <v/>
      </c>
    </row>
    <row r="87">
      <c r="B87" s="7" t="n"/>
      <c r="G87">
        <f>IF($A87="","",$D87-$C87)</f>
        <v/>
      </c>
      <c r="H87">
        <f>IF($A87="","",INDEX(Accounts!$D$2:$D$51,MATCH($A87,Accounts!$A$2:$A$51,0)))</f>
        <v/>
      </c>
      <c r="I87">
        <f>IF($A87="","",INDEX(Accounts!$E$2:$E$51,MATCH($A87,Accounts!$A$2:$A$51,0)))</f>
        <v/>
      </c>
      <c r="J87">
        <f>IF($A87="","",INDEX(Accounts!$F$2:$F$51,MATCH($A87,Accounts!$A$2:$A$51,0)))</f>
        <v/>
      </c>
      <c r="K87">
        <f>IF($A87="","",IF(INDEX(Accounts!$G$2:$G$51,MATCH($A87,Accounts!$A$2:$A$51,0))="","",INDEX(Accounts!$G$2:$G$51,MATCH($A87,Accounts!$A$2:$A$51,0))))</f>
        <v/>
      </c>
      <c r="L87">
        <f>IF($A87="","",IF(INDEX(Accounts!$H$2:$H$51,MATCH($A87,Accounts!$A$2:$A$51,0))="","",INDEX(Accounts!$H$2:$H$51,MATCH($A87,Accounts!$A$2:$A$51,0))))</f>
        <v/>
      </c>
      <c r="M87">
        <f>IF(OR($A87="",$L87=""),"",$C87-$L87)</f>
        <v/>
      </c>
      <c r="N87">
        <f>IF($M87="","",MIN($C87,$D87,$F87)-$M87)</f>
        <v/>
      </c>
      <c r="O87">
        <f>IF($A87="","",IF($J87="Intraday trailing",MAX($H87,_xlfn.MAXIFS($V$1:$V86,$A$1:$A86,$A87)),MAX($H87,_xlfn.MAXIFS($D$1:$D86,$A$1:$A86,$A87))))</f>
        <v/>
      </c>
      <c r="P87">
        <f>IF($A87="","",IF($J87="Intraday trailing",MAX($O87,MAX($C87,$D87,$E87)),MAX($O87,$D87)))</f>
        <v/>
      </c>
      <c r="Q87">
        <f>IF($A87="","",IF($J87="Static",$H87-$I87,IF($J87="EOD trailing",IF($K87="",$O87-$I87,MIN($O87-$I87,$K87)),IF($K87="",$P87-$I87,MIN($P87-$I87,$K87)))))</f>
        <v/>
      </c>
      <c r="R87">
        <f>IF($A87="","",IF($J87="Static",$H87-$I87,IF($K87="",$P87-$I87,MIN($P87-$I87,$K87))))</f>
        <v/>
      </c>
      <c r="S87">
        <f>IF($A87="","",MIN($C87,$D87,$F87)-$Q87)</f>
        <v/>
      </c>
      <c r="T87">
        <f>IF($A87="","",$D87-$R87)</f>
        <v/>
      </c>
      <c r="U87">
        <f>IF($A87="","",IF(OR($S87&lt;=0,$T87&lt;=0,AND($N87&lt;&gt;"",$N87&lt;=0)),"LIMIT HIT","OK"))</f>
        <v/>
      </c>
      <c r="V87">
        <f>IF($A87="","",MAX($C87,$D87,$E87))</f>
        <v/>
      </c>
    </row>
    <row r="88">
      <c r="B88" s="7" t="n"/>
      <c r="G88">
        <f>IF($A88="","",$D88-$C88)</f>
        <v/>
      </c>
      <c r="H88">
        <f>IF($A88="","",INDEX(Accounts!$D$2:$D$51,MATCH($A88,Accounts!$A$2:$A$51,0)))</f>
        <v/>
      </c>
      <c r="I88">
        <f>IF($A88="","",INDEX(Accounts!$E$2:$E$51,MATCH($A88,Accounts!$A$2:$A$51,0)))</f>
        <v/>
      </c>
      <c r="J88">
        <f>IF($A88="","",INDEX(Accounts!$F$2:$F$51,MATCH($A88,Accounts!$A$2:$A$51,0)))</f>
        <v/>
      </c>
      <c r="K88">
        <f>IF($A88="","",IF(INDEX(Accounts!$G$2:$G$51,MATCH($A88,Accounts!$A$2:$A$51,0))="","",INDEX(Accounts!$G$2:$G$51,MATCH($A88,Accounts!$A$2:$A$51,0))))</f>
        <v/>
      </c>
      <c r="L88">
        <f>IF($A88="","",IF(INDEX(Accounts!$H$2:$H$51,MATCH($A88,Accounts!$A$2:$A$51,0))="","",INDEX(Accounts!$H$2:$H$51,MATCH($A88,Accounts!$A$2:$A$51,0))))</f>
        <v/>
      </c>
      <c r="M88">
        <f>IF(OR($A88="",$L88=""),"",$C88-$L88)</f>
        <v/>
      </c>
      <c r="N88">
        <f>IF($M88="","",MIN($C88,$D88,$F88)-$M88)</f>
        <v/>
      </c>
      <c r="O88">
        <f>IF($A88="","",IF($J88="Intraday trailing",MAX($H88,_xlfn.MAXIFS($V$1:$V87,$A$1:$A87,$A88)),MAX($H88,_xlfn.MAXIFS($D$1:$D87,$A$1:$A87,$A88))))</f>
        <v/>
      </c>
      <c r="P88">
        <f>IF($A88="","",IF($J88="Intraday trailing",MAX($O88,MAX($C88,$D88,$E88)),MAX($O88,$D88)))</f>
        <v/>
      </c>
      <c r="Q88">
        <f>IF($A88="","",IF($J88="Static",$H88-$I88,IF($J88="EOD trailing",IF($K88="",$O88-$I88,MIN($O88-$I88,$K88)),IF($K88="",$P88-$I88,MIN($P88-$I88,$K88)))))</f>
        <v/>
      </c>
      <c r="R88">
        <f>IF($A88="","",IF($J88="Static",$H88-$I88,IF($K88="",$P88-$I88,MIN($P88-$I88,$K88))))</f>
        <v/>
      </c>
      <c r="S88">
        <f>IF($A88="","",MIN($C88,$D88,$F88)-$Q88)</f>
        <v/>
      </c>
      <c r="T88">
        <f>IF($A88="","",$D88-$R88)</f>
        <v/>
      </c>
      <c r="U88">
        <f>IF($A88="","",IF(OR($S88&lt;=0,$T88&lt;=0,AND($N88&lt;&gt;"",$N88&lt;=0)),"LIMIT HIT","OK"))</f>
        <v/>
      </c>
      <c r="V88">
        <f>IF($A88="","",MAX($C88,$D88,$E88))</f>
        <v/>
      </c>
    </row>
    <row r="89">
      <c r="B89" s="7" t="n"/>
      <c r="G89">
        <f>IF($A89="","",$D89-$C89)</f>
        <v/>
      </c>
      <c r="H89">
        <f>IF($A89="","",INDEX(Accounts!$D$2:$D$51,MATCH($A89,Accounts!$A$2:$A$51,0)))</f>
        <v/>
      </c>
      <c r="I89">
        <f>IF($A89="","",INDEX(Accounts!$E$2:$E$51,MATCH($A89,Accounts!$A$2:$A$51,0)))</f>
        <v/>
      </c>
      <c r="J89">
        <f>IF($A89="","",INDEX(Accounts!$F$2:$F$51,MATCH($A89,Accounts!$A$2:$A$51,0)))</f>
        <v/>
      </c>
      <c r="K89">
        <f>IF($A89="","",IF(INDEX(Accounts!$G$2:$G$51,MATCH($A89,Accounts!$A$2:$A$51,0))="","",INDEX(Accounts!$G$2:$G$51,MATCH($A89,Accounts!$A$2:$A$51,0))))</f>
        <v/>
      </c>
      <c r="L89">
        <f>IF($A89="","",IF(INDEX(Accounts!$H$2:$H$51,MATCH($A89,Accounts!$A$2:$A$51,0))="","",INDEX(Accounts!$H$2:$H$51,MATCH($A89,Accounts!$A$2:$A$51,0))))</f>
        <v/>
      </c>
      <c r="M89">
        <f>IF(OR($A89="",$L89=""),"",$C89-$L89)</f>
        <v/>
      </c>
      <c r="N89">
        <f>IF($M89="","",MIN($C89,$D89,$F89)-$M89)</f>
        <v/>
      </c>
      <c r="O89">
        <f>IF($A89="","",IF($J89="Intraday trailing",MAX($H89,_xlfn.MAXIFS($V$1:$V88,$A$1:$A88,$A89)),MAX($H89,_xlfn.MAXIFS($D$1:$D88,$A$1:$A88,$A89))))</f>
        <v/>
      </c>
      <c r="P89">
        <f>IF($A89="","",IF($J89="Intraday trailing",MAX($O89,MAX($C89,$D89,$E89)),MAX($O89,$D89)))</f>
        <v/>
      </c>
      <c r="Q89">
        <f>IF($A89="","",IF($J89="Static",$H89-$I89,IF($J89="EOD trailing",IF($K89="",$O89-$I89,MIN($O89-$I89,$K89)),IF($K89="",$P89-$I89,MIN($P89-$I89,$K89)))))</f>
        <v/>
      </c>
      <c r="R89">
        <f>IF($A89="","",IF($J89="Static",$H89-$I89,IF($K89="",$P89-$I89,MIN($P89-$I89,$K89))))</f>
        <v/>
      </c>
      <c r="S89">
        <f>IF($A89="","",MIN($C89,$D89,$F89)-$Q89)</f>
        <v/>
      </c>
      <c r="T89">
        <f>IF($A89="","",$D89-$R89)</f>
        <v/>
      </c>
      <c r="U89">
        <f>IF($A89="","",IF(OR($S89&lt;=0,$T89&lt;=0,AND($N89&lt;&gt;"",$N89&lt;=0)),"LIMIT HIT","OK"))</f>
        <v/>
      </c>
      <c r="V89">
        <f>IF($A89="","",MAX($C89,$D89,$E89))</f>
        <v/>
      </c>
    </row>
    <row r="90">
      <c r="B90" s="7" t="n"/>
      <c r="G90">
        <f>IF($A90="","",$D90-$C90)</f>
        <v/>
      </c>
      <c r="H90">
        <f>IF($A90="","",INDEX(Accounts!$D$2:$D$51,MATCH($A90,Accounts!$A$2:$A$51,0)))</f>
        <v/>
      </c>
      <c r="I90">
        <f>IF($A90="","",INDEX(Accounts!$E$2:$E$51,MATCH($A90,Accounts!$A$2:$A$51,0)))</f>
        <v/>
      </c>
      <c r="J90">
        <f>IF($A90="","",INDEX(Accounts!$F$2:$F$51,MATCH($A90,Accounts!$A$2:$A$51,0)))</f>
        <v/>
      </c>
      <c r="K90">
        <f>IF($A90="","",IF(INDEX(Accounts!$G$2:$G$51,MATCH($A90,Accounts!$A$2:$A$51,0))="","",INDEX(Accounts!$G$2:$G$51,MATCH($A90,Accounts!$A$2:$A$51,0))))</f>
        <v/>
      </c>
      <c r="L90">
        <f>IF($A90="","",IF(INDEX(Accounts!$H$2:$H$51,MATCH($A90,Accounts!$A$2:$A$51,0))="","",INDEX(Accounts!$H$2:$H$51,MATCH($A90,Accounts!$A$2:$A$51,0))))</f>
        <v/>
      </c>
      <c r="M90">
        <f>IF(OR($A90="",$L90=""),"",$C90-$L90)</f>
        <v/>
      </c>
      <c r="N90">
        <f>IF($M90="","",MIN($C90,$D90,$F90)-$M90)</f>
        <v/>
      </c>
      <c r="O90">
        <f>IF($A90="","",IF($J90="Intraday trailing",MAX($H90,_xlfn.MAXIFS($V$1:$V89,$A$1:$A89,$A90)),MAX($H90,_xlfn.MAXIFS($D$1:$D89,$A$1:$A89,$A90))))</f>
        <v/>
      </c>
      <c r="P90">
        <f>IF($A90="","",IF($J90="Intraday trailing",MAX($O90,MAX($C90,$D90,$E90)),MAX($O90,$D90)))</f>
        <v/>
      </c>
      <c r="Q90">
        <f>IF($A90="","",IF($J90="Static",$H90-$I90,IF($J90="EOD trailing",IF($K90="",$O90-$I90,MIN($O90-$I90,$K90)),IF($K90="",$P90-$I90,MIN($P90-$I90,$K90)))))</f>
        <v/>
      </c>
      <c r="R90">
        <f>IF($A90="","",IF($J90="Static",$H90-$I90,IF($K90="",$P90-$I90,MIN($P90-$I90,$K90))))</f>
        <v/>
      </c>
      <c r="S90">
        <f>IF($A90="","",MIN($C90,$D90,$F90)-$Q90)</f>
        <v/>
      </c>
      <c r="T90">
        <f>IF($A90="","",$D90-$R90)</f>
        <v/>
      </c>
      <c r="U90">
        <f>IF($A90="","",IF(OR($S90&lt;=0,$T90&lt;=0,AND($N90&lt;&gt;"",$N90&lt;=0)),"LIMIT HIT","OK"))</f>
        <v/>
      </c>
      <c r="V90">
        <f>IF($A90="","",MAX($C90,$D90,$E90))</f>
        <v/>
      </c>
    </row>
    <row r="91">
      <c r="B91" s="7" t="n"/>
      <c r="G91">
        <f>IF($A91="","",$D91-$C91)</f>
        <v/>
      </c>
      <c r="H91">
        <f>IF($A91="","",INDEX(Accounts!$D$2:$D$51,MATCH($A91,Accounts!$A$2:$A$51,0)))</f>
        <v/>
      </c>
      <c r="I91">
        <f>IF($A91="","",INDEX(Accounts!$E$2:$E$51,MATCH($A91,Accounts!$A$2:$A$51,0)))</f>
        <v/>
      </c>
      <c r="J91">
        <f>IF($A91="","",INDEX(Accounts!$F$2:$F$51,MATCH($A91,Accounts!$A$2:$A$51,0)))</f>
        <v/>
      </c>
      <c r="K91">
        <f>IF($A91="","",IF(INDEX(Accounts!$G$2:$G$51,MATCH($A91,Accounts!$A$2:$A$51,0))="","",INDEX(Accounts!$G$2:$G$51,MATCH($A91,Accounts!$A$2:$A$51,0))))</f>
        <v/>
      </c>
      <c r="L91">
        <f>IF($A91="","",IF(INDEX(Accounts!$H$2:$H$51,MATCH($A91,Accounts!$A$2:$A$51,0))="","",INDEX(Accounts!$H$2:$H$51,MATCH($A91,Accounts!$A$2:$A$51,0))))</f>
        <v/>
      </c>
      <c r="M91">
        <f>IF(OR($A91="",$L91=""),"",$C91-$L91)</f>
        <v/>
      </c>
      <c r="N91">
        <f>IF($M91="","",MIN($C91,$D91,$F91)-$M91)</f>
        <v/>
      </c>
      <c r="O91">
        <f>IF($A91="","",IF($J91="Intraday trailing",MAX($H91,_xlfn.MAXIFS($V$1:$V90,$A$1:$A90,$A91)),MAX($H91,_xlfn.MAXIFS($D$1:$D90,$A$1:$A90,$A91))))</f>
        <v/>
      </c>
      <c r="P91">
        <f>IF($A91="","",IF($J91="Intraday trailing",MAX($O91,MAX($C91,$D91,$E91)),MAX($O91,$D91)))</f>
        <v/>
      </c>
      <c r="Q91">
        <f>IF($A91="","",IF($J91="Static",$H91-$I91,IF($J91="EOD trailing",IF($K91="",$O91-$I91,MIN($O91-$I91,$K91)),IF($K91="",$P91-$I91,MIN($P91-$I91,$K91)))))</f>
        <v/>
      </c>
      <c r="R91">
        <f>IF($A91="","",IF($J91="Static",$H91-$I91,IF($K91="",$P91-$I91,MIN($P91-$I91,$K91))))</f>
        <v/>
      </c>
      <c r="S91">
        <f>IF($A91="","",MIN($C91,$D91,$F91)-$Q91)</f>
        <v/>
      </c>
      <c r="T91">
        <f>IF($A91="","",$D91-$R91)</f>
        <v/>
      </c>
      <c r="U91">
        <f>IF($A91="","",IF(OR($S91&lt;=0,$T91&lt;=0,AND($N91&lt;&gt;"",$N91&lt;=0)),"LIMIT HIT","OK"))</f>
        <v/>
      </c>
      <c r="V91">
        <f>IF($A91="","",MAX($C91,$D91,$E91))</f>
        <v/>
      </c>
    </row>
    <row r="92">
      <c r="B92" s="7" t="n"/>
      <c r="G92">
        <f>IF($A92="","",$D92-$C92)</f>
        <v/>
      </c>
      <c r="H92">
        <f>IF($A92="","",INDEX(Accounts!$D$2:$D$51,MATCH($A92,Accounts!$A$2:$A$51,0)))</f>
        <v/>
      </c>
      <c r="I92">
        <f>IF($A92="","",INDEX(Accounts!$E$2:$E$51,MATCH($A92,Accounts!$A$2:$A$51,0)))</f>
        <v/>
      </c>
      <c r="J92">
        <f>IF($A92="","",INDEX(Accounts!$F$2:$F$51,MATCH($A92,Accounts!$A$2:$A$51,0)))</f>
        <v/>
      </c>
      <c r="K92">
        <f>IF($A92="","",IF(INDEX(Accounts!$G$2:$G$51,MATCH($A92,Accounts!$A$2:$A$51,0))="","",INDEX(Accounts!$G$2:$G$51,MATCH($A92,Accounts!$A$2:$A$51,0))))</f>
        <v/>
      </c>
      <c r="L92">
        <f>IF($A92="","",IF(INDEX(Accounts!$H$2:$H$51,MATCH($A92,Accounts!$A$2:$A$51,0))="","",INDEX(Accounts!$H$2:$H$51,MATCH($A92,Accounts!$A$2:$A$51,0))))</f>
        <v/>
      </c>
      <c r="M92">
        <f>IF(OR($A92="",$L92=""),"",$C92-$L92)</f>
        <v/>
      </c>
      <c r="N92">
        <f>IF($M92="","",MIN($C92,$D92,$F92)-$M92)</f>
        <v/>
      </c>
      <c r="O92">
        <f>IF($A92="","",IF($J92="Intraday trailing",MAX($H92,_xlfn.MAXIFS($V$1:$V91,$A$1:$A91,$A92)),MAX($H92,_xlfn.MAXIFS($D$1:$D91,$A$1:$A91,$A92))))</f>
        <v/>
      </c>
      <c r="P92">
        <f>IF($A92="","",IF($J92="Intraday trailing",MAX($O92,MAX($C92,$D92,$E92)),MAX($O92,$D92)))</f>
        <v/>
      </c>
      <c r="Q92">
        <f>IF($A92="","",IF($J92="Static",$H92-$I92,IF($J92="EOD trailing",IF($K92="",$O92-$I92,MIN($O92-$I92,$K92)),IF($K92="",$P92-$I92,MIN($P92-$I92,$K92)))))</f>
        <v/>
      </c>
      <c r="R92">
        <f>IF($A92="","",IF($J92="Static",$H92-$I92,IF($K92="",$P92-$I92,MIN($P92-$I92,$K92))))</f>
        <v/>
      </c>
      <c r="S92">
        <f>IF($A92="","",MIN($C92,$D92,$F92)-$Q92)</f>
        <v/>
      </c>
      <c r="T92">
        <f>IF($A92="","",$D92-$R92)</f>
        <v/>
      </c>
      <c r="U92">
        <f>IF($A92="","",IF(OR($S92&lt;=0,$T92&lt;=0,AND($N92&lt;&gt;"",$N92&lt;=0)),"LIMIT HIT","OK"))</f>
        <v/>
      </c>
      <c r="V92">
        <f>IF($A92="","",MAX($C92,$D92,$E92))</f>
        <v/>
      </c>
    </row>
    <row r="93">
      <c r="B93" s="7" t="n"/>
      <c r="G93">
        <f>IF($A93="","",$D93-$C93)</f>
        <v/>
      </c>
      <c r="H93">
        <f>IF($A93="","",INDEX(Accounts!$D$2:$D$51,MATCH($A93,Accounts!$A$2:$A$51,0)))</f>
        <v/>
      </c>
      <c r="I93">
        <f>IF($A93="","",INDEX(Accounts!$E$2:$E$51,MATCH($A93,Accounts!$A$2:$A$51,0)))</f>
        <v/>
      </c>
      <c r="J93">
        <f>IF($A93="","",INDEX(Accounts!$F$2:$F$51,MATCH($A93,Accounts!$A$2:$A$51,0)))</f>
        <v/>
      </c>
      <c r="K93">
        <f>IF($A93="","",IF(INDEX(Accounts!$G$2:$G$51,MATCH($A93,Accounts!$A$2:$A$51,0))="","",INDEX(Accounts!$G$2:$G$51,MATCH($A93,Accounts!$A$2:$A$51,0))))</f>
        <v/>
      </c>
      <c r="L93">
        <f>IF($A93="","",IF(INDEX(Accounts!$H$2:$H$51,MATCH($A93,Accounts!$A$2:$A$51,0))="","",INDEX(Accounts!$H$2:$H$51,MATCH($A93,Accounts!$A$2:$A$51,0))))</f>
        <v/>
      </c>
      <c r="M93">
        <f>IF(OR($A93="",$L93=""),"",$C93-$L93)</f>
        <v/>
      </c>
      <c r="N93">
        <f>IF($M93="","",MIN($C93,$D93,$F93)-$M93)</f>
        <v/>
      </c>
      <c r="O93">
        <f>IF($A93="","",IF($J93="Intraday trailing",MAX($H93,_xlfn.MAXIFS($V$1:$V92,$A$1:$A92,$A93)),MAX($H93,_xlfn.MAXIFS($D$1:$D92,$A$1:$A92,$A93))))</f>
        <v/>
      </c>
      <c r="P93">
        <f>IF($A93="","",IF($J93="Intraday trailing",MAX($O93,MAX($C93,$D93,$E93)),MAX($O93,$D93)))</f>
        <v/>
      </c>
      <c r="Q93">
        <f>IF($A93="","",IF($J93="Static",$H93-$I93,IF($J93="EOD trailing",IF($K93="",$O93-$I93,MIN($O93-$I93,$K93)),IF($K93="",$P93-$I93,MIN($P93-$I93,$K93)))))</f>
        <v/>
      </c>
      <c r="R93">
        <f>IF($A93="","",IF($J93="Static",$H93-$I93,IF($K93="",$P93-$I93,MIN($P93-$I93,$K93))))</f>
        <v/>
      </c>
      <c r="S93">
        <f>IF($A93="","",MIN($C93,$D93,$F93)-$Q93)</f>
        <v/>
      </c>
      <c r="T93">
        <f>IF($A93="","",$D93-$R93)</f>
        <v/>
      </c>
      <c r="U93">
        <f>IF($A93="","",IF(OR($S93&lt;=0,$T93&lt;=0,AND($N93&lt;&gt;"",$N93&lt;=0)),"LIMIT HIT","OK"))</f>
        <v/>
      </c>
      <c r="V93">
        <f>IF($A93="","",MAX($C93,$D93,$E93))</f>
        <v/>
      </c>
    </row>
    <row r="94">
      <c r="B94" s="7" t="n"/>
      <c r="G94">
        <f>IF($A94="","",$D94-$C94)</f>
        <v/>
      </c>
      <c r="H94">
        <f>IF($A94="","",INDEX(Accounts!$D$2:$D$51,MATCH($A94,Accounts!$A$2:$A$51,0)))</f>
        <v/>
      </c>
      <c r="I94">
        <f>IF($A94="","",INDEX(Accounts!$E$2:$E$51,MATCH($A94,Accounts!$A$2:$A$51,0)))</f>
        <v/>
      </c>
      <c r="J94">
        <f>IF($A94="","",INDEX(Accounts!$F$2:$F$51,MATCH($A94,Accounts!$A$2:$A$51,0)))</f>
        <v/>
      </c>
      <c r="K94">
        <f>IF($A94="","",IF(INDEX(Accounts!$G$2:$G$51,MATCH($A94,Accounts!$A$2:$A$51,0))="","",INDEX(Accounts!$G$2:$G$51,MATCH($A94,Accounts!$A$2:$A$51,0))))</f>
        <v/>
      </c>
      <c r="L94">
        <f>IF($A94="","",IF(INDEX(Accounts!$H$2:$H$51,MATCH($A94,Accounts!$A$2:$A$51,0))="","",INDEX(Accounts!$H$2:$H$51,MATCH($A94,Accounts!$A$2:$A$51,0))))</f>
        <v/>
      </c>
      <c r="M94">
        <f>IF(OR($A94="",$L94=""),"",$C94-$L94)</f>
        <v/>
      </c>
      <c r="N94">
        <f>IF($M94="","",MIN($C94,$D94,$F94)-$M94)</f>
        <v/>
      </c>
      <c r="O94">
        <f>IF($A94="","",IF($J94="Intraday trailing",MAX($H94,_xlfn.MAXIFS($V$1:$V93,$A$1:$A93,$A94)),MAX($H94,_xlfn.MAXIFS($D$1:$D93,$A$1:$A93,$A94))))</f>
        <v/>
      </c>
      <c r="P94">
        <f>IF($A94="","",IF($J94="Intraday trailing",MAX($O94,MAX($C94,$D94,$E94)),MAX($O94,$D94)))</f>
        <v/>
      </c>
      <c r="Q94">
        <f>IF($A94="","",IF($J94="Static",$H94-$I94,IF($J94="EOD trailing",IF($K94="",$O94-$I94,MIN($O94-$I94,$K94)),IF($K94="",$P94-$I94,MIN($P94-$I94,$K94)))))</f>
        <v/>
      </c>
      <c r="R94">
        <f>IF($A94="","",IF($J94="Static",$H94-$I94,IF($K94="",$P94-$I94,MIN($P94-$I94,$K94))))</f>
        <v/>
      </c>
      <c r="S94">
        <f>IF($A94="","",MIN($C94,$D94,$F94)-$Q94)</f>
        <v/>
      </c>
      <c r="T94">
        <f>IF($A94="","",$D94-$R94)</f>
        <v/>
      </c>
      <c r="U94">
        <f>IF($A94="","",IF(OR($S94&lt;=0,$T94&lt;=0,AND($N94&lt;&gt;"",$N94&lt;=0)),"LIMIT HIT","OK"))</f>
        <v/>
      </c>
      <c r="V94">
        <f>IF($A94="","",MAX($C94,$D94,$E94))</f>
        <v/>
      </c>
    </row>
    <row r="95">
      <c r="B95" s="7" t="n"/>
      <c r="G95">
        <f>IF($A95="","",$D95-$C95)</f>
        <v/>
      </c>
      <c r="H95">
        <f>IF($A95="","",INDEX(Accounts!$D$2:$D$51,MATCH($A95,Accounts!$A$2:$A$51,0)))</f>
        <v/>
      </c>
      <c r="I95">
        <f>IF($A95="","",INDEX(Accounts!$E$2:$E$51,MATCH($A95,Accounts!$A$2:$A$51,0)))</f>
        <v/>
      </c>
      <c r="J95">
        <f>IF($A95="","",INDEX(Accounts!$F$2:$F$51,MATCH($A95,Accounts!$A$2:$A$51,0)))</f>
        <v/>
      </c>
      <c r="K95">
        <f>IF($A95="","",IF(INDEX(Accounts!$G$2:$G$51,MATCH($A95,Accounts!$A$2:$A$51,0))="","",INDEX(Accounts!$G$2:$G$51,MATCH($A95,Accounts!$A$2:$A$51,0))))</f>
        <v/>
      </c>
      <c r="L95">
        <f>IF($A95="","",IF(INDEX(Accounts!$H$2:$H$51,MATCH($A95,Accounts!$A$2:$A$51,0))="","",INDEX(Accounts!$H$2:$H$51,MATCH($A95,Accounts!$A$2:$A$51,0))))</f>
        <v/>
      </c>
      <c r="M95">
        <f>IF(OR($A95="",$L95=""),"",$C95-$L95)</f>
        <v/>
      </c>
      <c r="N95">
        <f>IF($M95="","",MIN($C95,$D95,$F95)-$M95)</f>
        <v/>
      </c>
      <c r="O95">
        <f>IF($A95="","",IF($J95="Intraday trailing",MAX($H95,_xlfn.MAXIFS($V$1:$V94,$A$1:$A94,$A95)),MAX($H95,_xlfn.MAXIFS($D$1:$D94,$A$1:$A94,$A95))))</f>
        <v/>
      </c>
      <c r="P95">
        <f>IF($A95="","",IF($J95="Intraday trailing",MAX($O95,MAX($C95,$D95,$E95)),MAX($O95,$D95)))</f>
        <v/>
      </c>
      <c r="Q95">
        <f>IF($A95="","",IF($J95="Static",$H95-$I95,IF($J95="EOD trailing",IF($K95="",$O95-$I95,MIN($O95-$I95,$K95)),IF($K95="",$P95-$I95,MIN($P95-$I95,$K95)))))</f>
        <v/>
      </c>
      <c r="R95">
        <f>IF($A95="","",IF($J95="Static",$H95-$I95,IF($K95="",$P95-$I95,MIN($P95-$I95,$K95))))</f>
        <v/>
      </c>
      <c r="S95">
        <f>IF($A95="","",MIN($C95,$D95,$F95)-$Q95)</f>
        <v/>
      </c>
      <c r="T95">
        <f>IF($A95="","",$D95-$R95)</f>
        <v/>
      </c>
      <c r="U95">
        <f>IF($A95="","",IF(OR($S95&lt;=0,$T95&lt;=0,AND($N95&lt;&gt;"",$N95&lt;=0)),"LIMIT HIT","OK"))</f>
        <v/>
      </c>
      <c r="V95">
        <f>IF($A95="","",MAX($C95,$D95,$E95))</f>
        <v/>
      </c>
    </row>
    <row r="96">
      <c r="B96" s="7" t="n"/>
      <c r="G96">
        <f>IF($A96="","",$D96-$C96)</f>
        <v/>
      </c>
      <c r="H96">
        <f>IF($A96="","",INDEX(Accounts!$D$2:$D$51,MATCH($A96,Accounts!$A$2:$A$51,0)))</f>
        <v/>
      </c>
      <c r="I96">
        <f>IF($A96="","",INDEX(Accounts!$E$2:$E$51,MATCH($A96,Accounts!$A$2:$A$51,0)))</f>
        <v/>
      </c>
      <c r="J96">
        <f>IF($A96="","",INDEX(Accounts!$F$2:$F$51,MATCH($A96,Accounts!$A$2:$A$51,0)))</f>
        <v/>
      </c>
      <c r="K96">
        <f>IF($A96="","",IF(INDEX(Accounts!$G$2:$G$51,MATCH($A96,Accounts!$A$2:$A$51,0))="","",INDEX(Accounts!$G$2:$G$51,MATCH($A96,Accounts!$A$2:$A$51,0))))</f>
        <v/>
      </c>
      <c r="L96">
        <f>IF($A96="","",IF(INDEX(Accounts!$H$2:$H$51,MATCH($A96,Accounts!$A$2:$A$51,0))="","",INDEX(Accounts!$H$2:$H$51,MATCH($A96,Accounts!$A$2:$A$51,0))))</f>
        <v/>
      </c>
      <c r="M96">
        <f>IF(OR($A96="",$L96=""),"",$C96-$L96)</f>
        <v/>
      </c>
      <c r="N96">
        <f>IF($M96="","",MIN($C96,$D96,$F96)-$M96)</f>
        <v/>
      </c>
      <c r="O96">
        <f>IF($A96="","",IF($J96="Intraday trailing",MAX($H96,_xlfn.MAXIFS($V$1:$V95,$A$1:$A95,$A96)),MAX($H96,_xlfn.MAXIFS($D$1:$D95,$A$1:$A95,$A96))))</f>
        <v/>
      </c>
      <c r="P96">
        <f>IF($A96="","",IF($J96="Intraday trailing",MAX($O96,MAX($C96,$D96,$E96)),MAX($O96,$D96)))</f>
        <v/>
      </c>
      <c r="Q96">
        <f>IF($A96="","",IF($J96="Static",$H96-$I96,IF($J96="EOD trailing",IF($K96="",$O96-$I96,MIN($O96-$I96,$K96)),IF($K96="",$P96-$I96,MIN($P96-$I96,$K96)))))</f>
        <v/>
      </c>
      <c r="R96">
        <f>IF($A96="","",IF($J96="Static",$H96-$I96,IF($K96="",$P96-$I96,MIN($P96-$I96,$K96))))</f>
        <v/>
      </c>
      <c r="S96">
        <f>IF($A96="","",MIN($C96,$D96,$F96)-$Q96)</f>
        <v/>
      </c>
      <c r="T96">
        <f>IF($A96="","",$D96-$R96)</f>
        <v/>
      </c>
      <c r="U96">
        <f>IF($A96="","",IF(OR($S96&lt;=0,$T96&lt;=0,AND($N96&lt;&gt;"",$N96&lt;=0)),"LIMIT HIT","OK"))</f>
        <v/>
      </c>
      <c r="V96">
        <f>IF($A96="","",MAX($C96,$D96,$E96))</f>
        <v/>
      </c>
    </row>
    <row r="97">
      <c r="B97" s="7" t="n"/>
      <c r="G97">
        <f>IF($A97="","",$D97-$C97)</f>
        <v/>
      </c>
      <c r="H97">
        <f>IF($A97="","",INDEX(Accounts!$D$2:$D$51,MATCH($A97,Accounts!$A$2:$A$51,0)))</f>
        <v/>
      </c>
      <c r="I97">
        <f>IF($A97="","",INDEX(Accounts!$E$2:$E$51,MATCH($A97,Accounts!$A$2:$A$51,0)))</f>
        <v/>
      </c>
      <c r="J97">
        <f>IF($A97="","",INDEX(Accounts!$F$2:$F$51,MATCH($A97,Accounts!$A$2:$A$51,0)))</f>
        <v/>
      </c>
      <c r="K97">
        <f>IF($A97="","",IF(INDEX(Accounts!$G$2:$G$51,MATCH($A97,Accounts!$A$2:$A$51,0))="","",INDEX(Accounts!$G$2:$G$51,MATCH($A97,Accounts!$A$2:$A$51,0))))</f>
        <v/>
      </c>
      <c r="L97">
        <f>IF($A97="","",IF(INDEX(Accounts!$H$2:$H$51,MATCH($A97,Accounts!$A$2:$A$51,0))="","",INDEX(Accounts!$H$2:$H$51,MATCH($A97,Accounts!$A$2:$A$51,0))))</f>
        <v/>
      </c>
      <c r="M97">
        <f>IF(OR($A97="",$L97=""),"",$C97-$L97)</f>
        <v/>
      </c>
      <c r="N97">
        <f>IF($M97="","",MIN($C97,$D97,$F97)-$M97)</f>
        <v/>
      </c>
      <c r="O97">
        <f>IF($A97="","",IF($J97="Intraday trailing",MAX($H97,_xlfn.MAXIFS($V$1:$V96,$A$1:$A96,$A97)),MAX($H97,_xlfn.MAXIFS($D$1:$D96,$A$1:$A96,$A97))))</f>
        <v/>
      </c>
      <c r="P97">
        <f>IF($A97="","",IF($J97="Intraday trailing",MAX($O97,MAX($C97,$D97,$E97)),MAX($O97,$D97)))</f>
        <v/>
      </c>
      <c r="Q97">
        <f>IF($A97="","",IF($J97="Static",$H97-$I97,IF($J97="EOD trailing",IF($K97="",$O97-$I97,MIN($O97-$I97,$K97)),IF($K97="",$P97-$I97,MIN($P97-$I97,$K97)))))</f>
        <v/>
      </c>
      <c r="R97">
        <f>IF($A97="","",IF($J97="Static",$H97-$I97,IF($K97="",$P97-$I97,MIN($P97-$I97,$K97))))</f>
        <v/>
      </c>
      <c r="S97">
        <f>IF($A97="","",MIN($C97,$D97,$F97)-$Q97)</f>
        <v/>
      </c>
      <c r="T97">
        <f>IF($A97="","",$D97-$R97)</f>
        <v/>
      </c>
      <c r="U97">
        <f>IF($A97="","",IF(OR($S97&lt;=0,$T97&lt;=0,AND($N97&lt;&gt;"",$N97&lt;=0)),"LIMIT HIT","OK"))</f>
        <v/>
      </c>
      <c r="V97">
        <f>IF($A97="","",MAX($C97,$D97,$E97))</f>
        <v/>
      </c>
    </row>
    <row r="98">
      <c r="B98" s="7" t="n"/>
      <c r="G98">
        <f>IF($A98="","",$D98-$C98)</f>
        <v/>
      </c>
      <c r="H98">
        <f>IF($A98="","",INDEX(Accounts!$D$2:$D$51,MATCH($A98,Accounts!$A$2:$A$51,0)))</f>
        <v/>
      </c>
      <c r="I98">
        <f>IF($A98="","",INDEX(Accounts!$E$2:$E$51,MATCH($A98,Accounts!$A$2:$A$51,0)))</f>
        <v/>
      </c>
      <c r="J98">
        <f>IF($A98="","",INDEX(Accounts!$F$2:$F$51,MATCH($A98,Accounts!$A$2:$A$51,0)))</f>
        <v/>
      </c>
      <c r="K98">
        <f>IF($A98="","",IF(INDEX(Accounts!$G$2:$G$51,MATCH($A98,Accounts!$A$2:$A$51,0))="","",INDEX(Accounts!$G$2:$G$51,MATCH($A98,Accounts!$A$2:$A$51,0))))</f>
        <v/>
      </c>
      <c r="L98">
        <f>IF($A98="","",IF(INDEX(Accounts!$H$2:$H$51,MATCH($A98,Accounts!$A$2:$A$51,0))="","",INDEX(Accounts!$H$2:$H$51,MATCH($A98,Accounts!$A$2:$A$51,0))))</f>
        <v/>
      </c>
      <c r="M98">
        <f>IF(OR($A98="",$L98=""),"",$C98-$L98)</f>
        <v/>
      </c>
      <c r="N98">
        <f>IF($M98="","",MIN($C98,$D98,$F98)-$M98)</f>
        <v/>
      </c>
      <c r="O98">
        <f>IF($A98="","",IF($J98="Intraday trailing",MAX($H98,_xlfn.MAXIFS($V$1:$V97,$A$1:$A97,$A98)),MAX($H98,_xlfn.MAXIFS($D$1:$D97,$A$1:$A97,$A98))))</f>
        <v/>
      </c>
      <c r="P98">
        <f>IF($A98="","",IF($J98="Intraday trailing",MAX($O98,MAX($C98,$D98,$E98)),MAX($O98,$D98)))</f>
        <v/>
      </c>
      <c r="Q98">
        <f>IF($A98="","",IF($J98="Static",$H98-$I98,IF($J98="EOD trailing",IF($K98="",$O98-$I98,MIN($O98-$I98,$K98)),IF($K98="",$P98-$I98,MIN($P98-$I98,$K98)))))</f>
        <v/>
      </c>
      <c r="R98">
        <f>IF($A98="","",IF($J98="Static",$H98-$I98,IF($K98="",$P98-$I98,MIN($P98-$I98,$K98))))</f>
        <v/>
      </c>
      <c r="S98">
        <f>IF($A98="","",MIN($C98,$D98,$F98)-$Q98)</f>
        <v/>
      </c>
      <c r="T98">
        <f>IF($A98="","",$D98-$R98)</f>
        <v/>
      </c>
      <c r="U98">
        <f>IF($A98="","",IF(OR($S98&lt;=0,$T98&lt;=0,AND($N98&lt;&gt;"",$N98&lt;=0)),"LIMIT HIT","OK"))</f>
        <v/>
      </c>
      <c r="V98">
        <f>IF($A98="","",MAX($C98,$D98,$E98))</f>
        <v/>
      </c>
    </row>
    <row r="99">
      <c r="B99" s="7" t="n"/>
      <c r="G99">
        <f>IF($A99="","",$D99-$C99)</f>
        <v/>
      </c>
      <c r="H99">
        <f>IF($A99="","",INDEX(Accounts!$D$2:$D$51,MATCH($A99,Accounts!$A$2:$A$51,0)))</f>
        <v/>
      </c>
      <c r="I99">
        <f>IF($A99="","",INDEX(Accounts!$E$2:$E$51,MATCH($A99,Accounts!$A$2:$A$51,0)))</f>
        <v/>
      </c>
      <c r="J99">
        <f>IF($A99="","",INDEX(Accounts!$F$2:$F$51,MATCH($A99,Accounts!$A$2:$A$51,0)))</f>
        <v/>
      </c>
      <c r="K99">
        <f>IF($A99="","",IF(INDEX(Accounts!$G$2:$G$51,MATCH($A99,Accounts!$A$2:$A$51,0))="","",INDEX(Accounts!$G$2:$G$51,MATCH($A99,Accounts!$A$2:$A$51,0))))</f>
        <v/>
      </c>
      <c r="L99">
        <f>IF($A99="","",IF(INDEX(Accounts!$H$2:$H$51,MATCH($A99,Accounts!$A$2:$A$51,0))="","",INDEX(Accounts!$H$2:$H$51,MATCH($A99,Accounts!$A$2:$A$51,0))))</f>
        <v/>
      </c>
      <c r="M99">
        <f>IF(OR($A99="",$L99=""),"",$C99-$L99)</f>
        <v/>
      </c>
      <c r="N99">
        <f>IF($M99="","",MIN($C99,$D99,$F99)-$M99)</f>
        <v/>
      </c>
      <c r="O99">
        <f>IF($A99="","",IF($J99="Intraday trailing",MAX($H99,_xlfn.MAXIFS($V$1:$V98,$A$1:$A98,$A99)),MAX($H99,_xlfn.MAXIFS($D$1:$D98,$A$1:$A98,$A99))))</f>
        <v/>
      </c>
      <c r="P99">
        <f>IF($A99="","",IF($J99="Intraday trailing",MAX($O99,MAX($C99,$D99,$E99)),MAX($O99,$D99)))</f>
        <v/>
      </c>
      <c r="Q99">
        <f>IF($A99="","",IF($J99="Static",$H99-$I99,IF($J99="EOD trailing",IF($K99="",$O99-$I99,MIN($O99-$I99,$K99)),IF($K99="",$P99-$I99,MIN($P99-$I99,$K99)))))</f>
        <v/>
      </c>
      <c r="R99">
        <f>IF($A99="","",IF($J99="Static",$H99-$I99,IF($K99="",$P99-$I99,MIN($P99-$I99,$K99))))</f>
        <v/>
      </c>
      <c r="S99">
        <f>IF($A99="","",MIN($C99,$D99,$F99)-$Q99)</f>
        <v/>
      </c>
      <c r="T99">
        <f>IF($A99="","",$D99-$R99)</f>
        <v/>
      </c>
      <c r="U99">
        <f>IF($A99="","",IF(OR($S99&lt;=0,$T99&lt;=0,AND($N99&lt;&gt;"",$N99&lt;=0)),"LIMIT HIT","OK"))</f>
        <v/>
      </c>
      <c r="V99">
        <f>IF($A99="","",MAX($C99,$D99,$E99))</f>
        <v/>
      </c>
    </row>
    <row r="100">
      <c r="B100" s="7" t="n"/>
      <c r="G100">
        <f>IF($A100="","",$D100-$C100)</f>
        <v/>
      </c>
      <c r="H100">
        <f>IF($A100="","",INDEX(Accounts!$D$2:$D$51,MATCH($A100,Accounts!$A$2:$A$51,0)))</f>
        <v/>
      </c>
      <c r="I100">
        <f>IF($A100="","",INDEX(Accounts!$E$2:$E$51,MATCH($A100,Accounts!$A$2:$A$51,0)))</f>
        <v/>
      </c>
      <c r="J100">
        <f>IF($A100="","",INDEX(Accounts!$F$2:$F$51,MATCH($A100,Accounts!$A$2:$A$51,0)))</f>
        <v/>
      </c>
      <c r="K100">
        <f>IF($A100="","",IF(INDEX(Accounts!$G$2:$G$51,MATCH($A100,Accounts!$A$2:$A$51,0))="","",INDEX(Accounts!$G$2:$G$51,MATCH($A100,Accounts!$A$2:$A$51,0))))</f>
        <v/>
      </c>
      <c r="L100">
        <f>IF($A100="","",IF(INDEX(Accounts!$H$2:$H$51,MATCH($A100,Accounts!$A$2:$A$51,0))="","",INDEX(Accounts!$H$2:$H$51,MATCH($A100,Accounts!$A$2:$A$51,0))))</f>
        <v/>
      </c>
      <c r="M100">
        <f>IF(OR($A100="",$L100=""),"",$C100-$L100)</f>
        <v/>
      </c>
      <c r="N100">
        <f>IF($M100="","",MIN($C100,$D100,$F100)-$M100)</f>
        <v/>
      </c>
      <c r="O100">
        <f>IF($A100="","",IF($J100="Intraday trailing",MAX($H100,_xlfn.MAXIFS($V$1:$V99,$A$1:$A99,$A100)),MAX($H100,_xlfn.MAXIFS($D$1:$D99,$A$1:$A99,$A100))))</f>
        <v/>
      </c>
      <c r="P100">
        <f>IF($A100="","",IF($J100="Intraday trailing",MAX($O100,MAX($C100,$D100,$E100)),MAX($O100,$D100)))</f>
        <v/>
      </c>
      <c r="Q100">
        <f>IF($A100="","",IF($J100="Static",$H100-$I100,IF($J100="EOD trailing",IF($K100="",$O100-$I100,MIN($O100-$I100,$K100)),IF($K100="",$P100-$I100,MIN($P100-$I100,$K100)))))</f>
        <v/>
      </c>
      <c r="R100">
        <f>IF($A100="","",IF($J100="Static",$H100-$I100,IF($K100="",$P100-$I100,MIN($P100-$I100,$K100))))</f>
        <v/>
      </c>
      <c r="S100">
        <f>IF($A100="","",MIN($C100,$D100,$F100)-$Q100)</f>
        <v/>
      </c>
      <c r="T100">
        <f>IF($A100="","",$D100-$R100)</f>
        <v/>
      </c>
      <c r="U100">
        <f>IF($A100="","",IF(OR($S100&lt;=0,$T100&lt;=0,AND($N100&lt;&gt;"",$N100&lt;=0)),"LIMIT HIT","OK"))</f>
        <v/>
      </c>
      <c r="V100">
        <f>IF($A100="","",MAX($C100,$D100,$E100))</f>
        <v/>
      </c>
    </row>
    <row r="101">
      <c r="B101" s="7" t="n"/>
      <c r="G101">
        <f>IF($A101="","",$D101-$C101)</f>
        <v/>
      </c>
      <c r="H101">
        <f>IF($A101="","",INDEX(Accounts!$D$2:$D$51,MATCH($A101,Accounts!$A$2:$A$51,0)))</f>
        <v/>
      </c>
      <c r="I101">
        <f>IF($A101="","",INDEX(Accounts!$E$2:$E$51,MATCH($A101,Accounts!$A$2:$A$51,0)))</f>
        <v/>
      </c>
      <c r="J101">
        <f>IF($A101="","",INDEX(Accounts!$F$2:$F$51,MATCH($A101,Accounts!$A$2:$A$51,0)))</f>
        <v/>
      </c>
      <c r="K101">
        <f>IF($A101="","",IF(INDEX(Accounts!$G$2:$G$51,MATCH($A101,Accounts!$A$2:$A$51,0))="","",INDEX(Accounts!$G$2:$G$51,MATCH($A101,Accounts!$A$2:$A$51,0))))</f>
        <v/>
      </c>
      <c r="L101">
        <f>IF($A101="","",IF(INDEX(Accounts!$H$2:$H$51,MATCH($A101,Accounts!$A$2:$A$51,0))="","",INDEX(Accounts!$H$2:$H$51,MATCH($A101,Accounts!$A$2:$A$51,0))))</f>
        <v/>
      </c>
      <c r="M101">
        <f>IF(OR($A101="",$L101=""),"",$C101-$L101)</f>
        <v/>
      </c>
      <c r="N101">
        <f>IF($M101="","",MIN($C101,$D101,$F101)-$M101)</f>
        <v/>
      </c>
      <c r="O101">
        <f>IF($A101="","",IF($J101="Intraday trailing",MAX($H101,_xlfn.MAXIFS($V$1:$V100,$A$1:$A100,$A101)),MAX($H101,_xlfn.MAXIFS($D$1:$D100,$A$1:$A100,$A101))))</f>
        <v/>
      </c>
      <c r="P101">
        <f>IF($A101="","",IF($J101="Intraday trailing",MAX($O101,MAX($C101,$D101,$E101)),MAX($O101,$D101)))</f>
        <v/>
      </c>
      <c r="Q101">
        <f>IF($A101="","",IF($J101="Static",$H101-$I101,IF($J101="EOD trailing",IF($K101="",$O101-$I101,MIN($O101-$I101,$K101)),IF($K101="",$P101-$I101,MIN($P101-$I101,$K101)))))</f>
        <v/>
      </c>
      <c r="R101">
        <f>IF($A101="","",IF($J101="Static",$H101-$I101,IF($K101="",$P101-$I101,MIN($P101-$I101,$K101))))</f>
        <v/>
      </c>
      <c r="S101">
        <f>IF($A101="","",MIN($C101,$D101,$F101)-$Q101)</f>
        <v/>
      </c>
      <c r="T101">
        <f>IF($A101="","",$D101-$R101)</f>
        <v/>
      </c>
      <c r="U101">
        <f>IF($A101="","",IF(OR($S101&lt;=0,$T101&lt;=0,AND($N101&lt;&gt;"",$N101&lt;=0)),"LIMIT HIT","OK"))</f>
        <v/>
      </c>
      <c r="V101">
        <f>IF($A101="","",MAX($C101,$D101,$E101))</f>
        <v/>
      </c>
    </row>
    <row r="102">
      <c r="B102" s="7" t="n"/>
      <c r="G102">
        <f>IF($A102="","",$D102-$C102)</f>
        <v/>
      </c>
      <c r="H102">
        <f>IF($A102="","",INDEX(Accounts!$D$2:$D$51,MATCH($A102,Accounts!$A$2:$A$51,0)))</f>
        <v/>
      </c>
      <c r="I102">
        <f>IF($A102="","",INDEX(Accounts!$E$2:$E$51,MATCH($A102,Accounts!$A$2:$A$51,0)))</f>
        <v/>
      </c>
      <c r="J102">
        <f>IF($A102="","",INDEX(Accounts!$F$2:$F$51,MATCH($A102,Accounts!$A$2:$A$51,0)))</f>
        <v/>
      </c>
      <c r="K102">
        <f>IF($A102="","",IF(INDEX(Accounts!$G$2:$G$51,MATCH($A102,Accounts!$A$2:$A$51,0))="","",INDEX(Accounts!$G$2:$G$51,MATCH($A102,Accounts!$A$2:$A$51,0))))</f>
        <v/>
      </c>
      <c r="L102">
        <f>IF($A102="","",IF(INDEX(Accounts!$H$2:$H$51,MATCH($A102,Accounts!$A$2:$A$51,0))="","",INDEX(Accounts!$H$2:$H$51,MATCH($A102,Accounts!$A$2:$A$51,0))))</f>
        <v/>
      </c>
      <c r="M102">
        <f>IF(OR($A102="",$L102=""),"",$C102-$L102)</f>
        <v/>
      </c>
      <c r="N102">
        <f>IF($M102="","",MIN($C102,$D102,$F102)-$M102)</f>
        <v/>
      </c>
      <c r="O102">
        <f>IF($A102="","",IF($J102="Intraday trailing",MAX($H102,_xlfn.MAXIFS($V$1:$V101,$A$1:$A101,$A102)),MAX($H102,_xlfn.MAXIFS($D$1:$D101,$A$1:$A101,$A102))))</f>
        <v/>
      </c>
      <c r="P102">
        <f>IF($A102="","",IF($J102="Intraday trailing",MAX($O102,MAX($C102,$D102,$E102)),MAX($O102,$D102)))</f>
        <v/>
      </c>
      <c r="Q102">
        <f>IF($A102="","",IF($J102="Static",$H102-$I102,IF($J102="EOD trailing",IF($K102="",$O102-$I102,MIN($O102-$I102,$K102)),IF($K102="",$P102-$I102,MIN($P102-$I102,$K102)))))</f>
        <v/>
      </c>
      <c r="R102">
        <f>IF($A102="","",IF($J102="Static",$H102-$I102,IF($K102="",$P102-$I102,MIN($P102-$I102,$K102))))</f>
        <v/>
      </c>
      <c r="S102">
        <f>IF($A102="","",MIN($C102,$D102,$F102)-$Q102)</f>
        <v/>
      </c>
      <c r="T102">
        <f>IF($A102="","",$D102-$R102)</f>
        <v/>
      </c>
      <c r="U102">
        <f>IF($A102="","",IF(OR($S102&lt;=0,$T102&lt;=0,AND($N102&lt;&gt;"",$N102&lt;=0)),"LIMIT HIT","OK"))</f>
        <v/>
      </c>
      <c r="V102">
        <f>IF($A102="","",MAX($C102,$D102,$E102))</f>
        <v/>
      </c>
    </row>
    <row r="103">
      <c r="B103" s="7" t="n"/>
      <c r="G103">
        <f>IF($A103="","",$D103-$C103)</f>
        <v/>
      </c>
      <c r="H103">
        <f>IF($A103="","",INDEX(Accounts!$D$2:$D$51,MATCH($A103,Accounts!$A$2:$A$51,0)))</f>
        <v/>
      </c>
      <c r="I103">
        <f>IF($A103="","",INDEX(Accounts!$E$2:$E$51,MATCH($A103,Accounts!$A$2:$A$51,0)))</f>
        <v/>
      </c>
      <c r="J103">
        <f>IF($A103="","",INDEX(Accounts!$F$2:$F$51,MATCH($A103,Accounts!$A$2:$A$51,0)))</f>
        <v/>
      </c>
      <c r="K103">
        <f>IF($A103="","",IF(INDEX(Accounts!$G$2:$G$51,MATCH($A103,Accounts!$A$2:$A$51,0))="","",INDEX(Accounts!$G$2:$G$51,MATCH($A103,Accounts!$A$2:$A$51,0))))</f>
        <v/>
      </c>
      <c r="L103">
        <f>IF($A103="","",IF(INDEX(Accounts!$H$2:$H$51,MATCH($A103,Accounts!$A$2:$A$51,0))="","",INDEX(Accounts!$H$2:$H$51,MATCH($A103,Accounts!$A$2:$A$51,0))))</f>
        <v/>
      </c>
      <c r="M103">
        <f>IF(OR($A103="",$L103=""),"",$C103-$L103)</f>
        <v/>
      </c>
      <c r="N103">
        <f>IF($M103="","",MIN($C103,$D103,$F103)-$M103)</f>
        <v/>
      </c>
      <c r="O103">
        <f>IF($A103="","",IF($J103="Intraday trailing",MAX($H103,_xlfn.MAXIFS($V$1:$V102,$A$1:$A102,$A103)),MAX($H103,_xlfn.MAXIFS($D$1:$D102,$A$1:$A102,$A103))))</f>
        <v/>
      </c>
      <c r="P103">
        <f>IF($A103="","",IF($J103="Intraday trailing",MAX($O103,MAX($C103,$D103,$E103)),MAX($O103,$D103)))</f>
        <v/>
      </c>
      <c r="Q103">
        <f>IF($A103="","",IF($J103="Static",$H103-$I103,IF($J103="EOD trailing",IF($K103="",$O103-$I103,MIN($O103-$I103,$K103)),IF($K103="",$P103-$I103,MIN($P103-$I103,$K103)))))</f>
        <v/>
      </c>
      <c r="R103">
        <f>IF($A103="","",IF($J103="Static",$H103-$I103,IF($K103="",$P103-$I103,MIN($P103-$I103,$K103))))</f>
        <v/>
      </c>
      <c r="S103">
        <f>IF($A103="","",MIN($C103,$D103,$F103)-$Q103)</f>
        <v/>
      </c>
      <c r="T103">
        <f>IF($A103="","",$D103-$R103)</f>
        <v/>
      </c>
      <c r="U103">
        <f>IF($A103="","",IF(OR($S103&lt;=0,$T103&lt;=0,AND($N103&lt;&gt;"",$N103&lt;=0)),"LIMIT HIT","OK"))</f>
        <v/>
      </c>
      <c r="V103">
        <f>IF($A103="","",MAX($C103,$D103,$E103))</f>
        <v/>
      </c>
    </row>
    <row r="104">
      <c r="B104" s="7" t="n"/>
      <c r="G104">
        <f>IF($A104="","",$D104-$C104)</f>
        <v/>
      </c>
      <c r="H104">
        <f>IF($A104="","",INDEX(Accounts!$D$2:$D$51,MATCH($A104,Accounts!$A$2:$A$51,0)))</f>
        <v/>
      </c>
      <c r="I104">
        <f>IF($A104="","",INDEX(Accounts!$E$2:$E$51,MATCH($A104,Accounts!$A$2:$A$51,0)))</f>
        <v/>
      </c>
      <c r="J104">
        <f>IF($A104="","",INDEX(Accounts!$F$2:$F$51,MATCH($A104,Accounts!$A$2:$A$51,0)))</f>
        <v/>
      </c>
      <c r="K104">
        <f>IF($A104="","",IF(INDEX(Accounts!$G$2:$G$51,MATCH($A104,Accounts!$A$2:$A$51,0))="","",INDEX(Accounts!$G$2:$G$51,MATCH($A104,Accounts!$A$2:$A$51,0))))</f>
        <v/>
      </c>
      <c r="L104">
        <f>IF($A104="","",IF(INDEX(Accounts!$H$2:$H$51,MATCH($A104,Accounts!$A$2:$A$51,0))="","",INDEX(Accounts!$H$2:$H$51,MATCH($A104,Accounts!$A$2:$A$51,0))))</f>
        <v/>
      </c>
      <c r="M104">
        <f>IF(OR($A104="",$L104=""),"",$C104-$L104)</f>
        <v/>
      </c>
      <c r="N104">
        <f>IF($M104="","",MIN($C104,$D104,$F104)-$M104)</f>
        <v/>
      </c>
      <c r="O104">
        <f>IF($A104="","",IF($J104="Intraday trailing",MAX($H104,_xlfn.MAXIFS($V$1:$V103,$A$1:$A103,$A104)),MAX($H104,_xlfn.MAXIFS($D$1:$D103,$A$1:$A103,$A104))))</f>
        <v/>
      </c>
      <c r="P104">
        <f>IF($A104="","",IF($J104="Intraday trailing",MAX($O104,MAX($C104,$D104,$E104)),MAX($O104,$D104)))</f>
        <v/>
      </c>
      <c r="Q104">
        <f>IF($A104="","",IF($J104="Static",$H104-$I104,IF($J104="EOD trailing",IF($K104="",$O104-$I104,MIN($O104-$I104,$K104)),IF($K104="",$P104-$I104,MIN($P104-$I104,$K104)))))</f>
        <v/>
      </c>
      <c r="R104">
        <f>IF($A104="","",IF($J104="Static",$H104-$I104,IF($K104="",$P104-$I104,MIN($P104-$I104,$K104))))</f>
        <v/>
      </c>
      <c r="S104">
        <f>IF($A104="","",MIN($C104,$D104,$F104)-$Q104)</f>
        <v/>
      </c>
      <c r="T104">
        <f>IF($A104="","",$D104-$R104)</f>
        <v/>
      </c>
      <c r="U104">
        <f>IF($A104="","",IF(OR($S104&lt;=0,$T104&lt;=0,AND($N104&lt;&gt;"",$N104&lt;=0)),"LIMIT HIT","OK"))</f>
        <v/>
      </c>
      <c r="V104">
        <f>IF($A104="","",MAX($C104,$D104,$E104))</f>
        <v/>
      </c>
    </row>
    <row r="105">
      <c r="B105" s="7" t="n"/>
      <c r="G105">
        <f>IF($A105="","",$D105-$C105)</f>
        <v/>
      </c>
      <c r="H105">
        <f>IF($A105="","",INDEX(Accounts!$D$2:$D$51,MATCH($A105,Accounts!$A$2:$A$51,0)))</f>
        <v/>
      </c>
      <c r="I105">
        <f>IF($A105="","",INDEX(Accounts!$E$2:$E$51,MATCH($A105,Accounts!$A$2:$A$51,0)))</f>
        <v/>
      </c>
      <c r="J105">
        <f>IF($A105="","",INDEX(Accounts!$F$2:$F$51,MATCH($A105,Accounts!$A$2:$A$51,0)))</f>
        <v/>
      </c>
      <c r="K105">
        <f>IF($A105="","",IF(INDEX(Accounts!$G$2:$G$51,MATCH($A105,Accounts!$A$2:$A$51,0))="","",INDEX(Accounts!$G$2:$G$51,MATCH($A105,Accounts!$A$2:$A$51,0))))</f>
        <v/>
      </c>
      <c r="L105">
        <f>IF($A105="","",IF(INDEX(Accounts!$H$2:$H$51,MATCH($A105,Accounts!$A$2:$A$51,0))="","",INDEX(Accounts!$H$2:$H$51,MATCH($A105,Accounts!$A$2:$A$51,0))))</f>
        <v/>
      </c>
      <c r="M105">
        <f>IF(OR($A105="",$L105=""),"",$C105-$L105)</f>
        <v/>
      </c>
      <c r="N105">
        <f>IF($M105="","",MIN($C105,$D105,$F105)-$M105)</f>
        <v/>
      </c>
      <c r="O105">
        <f>IF($A105="","",IF($J105="Intraday trailing",MAX($H105,_xlfn.MAXIFS($V$1:$V104,$A$1:$A104,$A105)),MAX($H105,_xlfn.MAXIFS($D$1:$D104,$A$1:$A104,$A105))))</f>
        <v/>
      </c>
      <c r="P105">
        <f>IF($A105="","",IF($J105="Intraday trailing",MAX($O105,MAX($C105,$D105,$E105)),MAX($O105,$D105)))</f>
        <v/>
      </c>
      <c r="Q105">
        <f>IF($A105="","",IF($J105="Static",$H105-$I105,IF($J105="EOD trailing",IF($K105="",$O105-$I105,MIN($O105-$I105,$K105)),IF($K105="",$P105-$I105,MIN($P105-$I105,$K105)))))</f>
        <v/>
      </c>
      <c r="R105">
        <f>IF($A105="","",IF($J105="Static",$H105-$I105,IF($K105="",$P105-$I105,MIN($P105-$I105,$K105))))</f>
        <v/>
      </c>
      <c r="S105">
        <f>IF($A105="","",MIN($C105,$D105,$F105)-$Q105)</f>
        <v/>
      </c>
      <c r="T105">
        <f>IF($A105="","",$D105-$R105)</f>
        <v/>
      </c>
      <c r="U105">
        <f>IF($A105="","",IF(OR($S105&lt;=0,$T105&lt;=0,AND($N105&lt;&gt;"",$N105&lt;=0)),"LIMIT HIT","OK"))</f>
        <v/>
      </c>
      <c r="V105">
        <f>IF($A105="","",MAX($C105,$D105,$E105))</f>
        <v/>
      </c>
    </row>
    <row r="106">
      <c r="B106" s="7" t="n"/>
      <c r="G106">
        <f>IF($A106="","",$D106-$C106)</f>
        <v/>
      </c>
      <c r="H106">
        <f>IF($A106="","",INDEX(Accounts!$D$2:$D$51,MATCH($A106,Accounts!$A$2:$A$51,0)))</f>
        <v/>
      </c>
      <c r="I106">
        <f>IF($A106="","",INDEX(Accounts!$E$2:$E$51,MATCH($A106,Accounts!$A$2:$A$51,0)))</f>
        <v/>
      </c>
      <c r="J106">
        <f>IF($A106="","",INDEX(Accounts!$F$2:$F$51,MATCH($A106,Accounts!$A$2:$A$51,0)))</f>
        <v/>
      </c>
      <c r="K106">
        <f>IF($A106="","",IF(INDEX(Accounts!$G$2:$G$51,MATCH($A106,Accounts!$A$2:$A$51,0))="","",INDEX(Accounts!$G$2:$G$51,MATCH($A106,Accounts!$A$2:$A$51,0))))</f>
        <v/>
      </c>
      <c r="L106">
        <f>IF($A106="","",IF(INDEX(Accounts!$H$2:$H$51,MATCH($A106,Accounts!$A$2:$A$51,0))="","",INDEX(Accounts!$H$2:$H$51,MATCH($A106,Accounts!$A$2:$A$51,0))))</f>
        <v/>
      </c>
      <c r="M106">
        <f>IF(OR($A106="",$L106=""),"",$C106-$L106)</f>
        <v/>
      </c>
      <c r="N106">
        <f>IF($M106="","",MIN($C106,$D106,$F106)-$M106)</f>
        <v/>
      </c>
      <c r="O106">
        <f>IF($A106="","",IF($J106="Intraday trailing",MAX($H106,_xlfn.MAXIFS($V$1:$V105,$A$1:$A105,$A106)),MAX($H106,_xlfn.MAXIFS($D$1:$D105,$A$1:$A105,$A106))))</f>
        <v/>
      </c>
      <c r="P106">
        <f>IF($A106="","",IF($J106="Intraday trailing",MAX($O106,MAX($C106,$D106,$E106)),MAX($O106,$D106)))</f>
        <v/>
      </c>
      <c r="Q106">
        <f>IF($A106="","",IF($J106="Static",$H106-$I106,IF($J106="EOD trailing",IF($K106="",$O106-$I106,MIN($O106-$I106,$K106)),IF($K106="",$P106-$I106,MIN($P106-$I106,$K106)))))</f>
        <v/>
      </c>
      <c r="R106">
        <f>IF($A106="","",IF($J106="Static",$H106-$I106,IF($K106="",$P106-$I106,MIN($P106-$I106,$K106))))</f>
        <v/>
      </c>
      <c r="S106">
        <f>IF($A106="","",MIN($C106,$D106,$F106)-$Q106)</f>
        <v/>
      </c>
      <c r="T106">
        <f>IF($A106="","",$D106-$R106)</f>
        <v/>
      </c>
      <c r="U106">
        <f>IF($A106="","",IF(OR($S106&lt;=0,$T106&lt;=0,AND($N106&lt;&gt;"",$N106&lt;=0)),"LIMIT HIT","OK"))</f>
        <v/>
      </c>
      <c r="V106">
        <f>IF($A106="","",MAX($C106,$D106,$E106))</f>
        <v/>
      </c>
    </row>
    <row r="107">
      <c r="B107" s="7" t="n"/>
      <c r="G107">
        <f>IF($A107="","",$D107-$C107)</f>
        <v/>
      </c>
      <c r="H107">
        <f>IF($A107="","",INDEX(Accounts!$D$2:$D$51,MATCH($A107,Accounts!$A$2:$A$51,0)))</f>
        <v/>
      </c>
      <c r="I107">
        <f>IF($A107="","",INDEX(Accounts!$E$2:$E$51,MATCH($A107,Accounts!$A$2:$A$51,0)))</f>
        <v/>
      </c>
      <c r="J107">
        <f>IF($A107="","",INDEX(Accounts!$F$2:$F$51,MATCH($A107,Accounts!$A$2:$A$51,0)))</f>
        <v/>
      </c>
      <c r="K107">
        <f>IF($A107="","",IF(INDEX(Accounts!$G$2:$G$51,MATCH($A107,Accounts!$A$2:$A$51,0))="","",INDEX(Accounts!$G$2:$G$51,MATCH($A107,Accounts!$A$2:$A$51,0))))</f>
        <v/>
      </c>
      <c r="L107">
        <f>IF($A107="","",IF(INDEX(Accounts!$H$2:$H$51,MATCH($A107,Accounts!$A$2:$A$51,0))="","",INDEX(Accounts!$H$2:$H$51,MATCH($A107,Accounts!$A$2:$A$51,0))))</f>
        <v/>
      </c>
      <c r="M107">
        <f>IF(OR($A107="",$L107=""),"",$C107-$L107)</f>
        <v/>
      </c>
      <c r="N107">
        <f>IF($M107="","",MIN($C107,$D107,$F107)-$M107)</f>
        <v/>
      </c>
      <c r="O107">
        <f>IF($A107="","",IF($J107="Intraday trailing",MAX($H107,_xlfn.MAXIFS($V$1:$V106,$A$1:$A106,$A107)),MAX($H107,_xlfn.MAXIFS($D$1:$D106,$A$1:$A106,$A107))))</f>
        <v/>
      </c>
      <c r="P107">
        <f>IF($A107="","",IF($J107="Intraday trailing",MAX($O107,MAX($C107,$D107,$E107)),MAX($O107,$D107)))</f>
        <v/>
      </c>
      <c r="Q107">
        <f>IF($A107="","",IF($J107="Static",$H107-$I107,IF($J107="EOD trailing",IF($K107="",$O107-$I107,MIN($O107-$I107,$K107)),IF($K107="",$P107-$I107,MIN($P107-$I107,$K107)))))</f>
        <v/>
      </c>
      <c r="R107">
        <f>IF($A107="","",IF($J107="Static",$H107-$I107,IF($K107="",$P107-$I107,MIN($P107-$I107,$K107))))</f>
        <v/>
      </c>
      <c r="S107">
        <f>IF($A107="","",MIN($C107,$D107,$F107)-$Q107)</f>
        <v/>
      </c>
      <c r="T107">
        <f>IF($A107="","",$D107-$R107)</f>
        <v/>
      </c>
      <c r="U107">
        <f>IF($A107="","",IF(OR($S107&lt;=0,$T107&lt;=0,AND($N107&lt;&gt;"",$N107&lt;=0)),"LIMIT HIT","OK"))</f>
        <v/>
      </c>
      <c r="V107">
        <f>IF($A107="","",MAX($C107,$D107,$E107))</f>
        <v/>
      </c>
    </row>
    <row r="108">
      <c r="B108" s="7" t="n"/>
      <c r="G108">
        <f>IF($A108="","",$D108-$C108)</f>
        <v/>
      </c>
      <c r="H108">
        <f>IF($A108="","",INDEX(Accounts!$D$2:$D$51,MATCH($A108,Accounts!$A$2:$A$51,0)))</f>
        <v/>
      </c>
      <c r="I108">
        <f>IF($A108="","",INDEX(Accounts!$E$2:$E$51,MATCH($A108,Accounts!$A$2:$A$51,0)))</f>
        <v/>
      </c>
      <c r="J108">
        <f>IF($A108="","",INDEX(Accounts!$F$2:$F$51,MATCH($A108,Accounts!$A$2:$A$51,0)))</f>
        <v/>
      </c>
      <c r="K108">
        <f>IF($A108="","",IF(INDEX(Accounts!$G$2:$G$51,MATCH($A108,Accounts!$A$2:$A$51,0))="","",INDEX(Accounts!$G$2:$G$51,MATCH($A108,Accounts!$A$2:$A$51,0))))</f>
        <v/>
      </c>
      <c r="L108">
        <f>IF($A108="","",IF(INDEX(Accounts!$H$2:$H$51,MATCH($A108,Accounts!$A$2:$A$51,0))="","",INDEX(Accounts!$H$2:$H$51,MATCH($A108,Accounts!$A$2:$A$51,0))))</f>
        <v/>
      </c>
      <c r="M108">
        <f>IF(OR($A108="",$L108=""),"",$C108-$L108)</f>
        <v/>
      </c>
      <c r="N108">
        <f>IF($M108="","",MIN($C108,$D108,$F108)-$M108)</f>
        <v/>
      </c>
      <c r="O108">
        <f>IF($A108="","",IF($J108="Intraday trailing",MAX($H108,_xlfn.MAXIFS($V$1:$V107,$A$1:$A107,$A108)),MAX($H108,_xlfn.MAXIFS($D$1:$D107,$A$1:$A107,$A108))))</f>
        <v/>
      </c>
      <c r="P108">
        <f>IF($A108="","",IF($J108="Intraday trailing",MAX($O108,MAX($C108,$D108,$E108)),MAX($O108,$D108)))</f>
        <v/>
      </c>
      <c r="Q108">
        <f>IF($A108="","",IF($J108="Static",$H108-$I108,IF($J108="EOD trailing",IF($K108="",$O108-$I108,MIN($O108-$I108,$K108)),IF($K108="",$P108-$I108,MIN($P108-$I108,$K108)))))</f>
        <v/>
      </c>
      <c r="R108">
        <f>IF($A108="","",IF($J108="Static",$H108-$I108,IF($K108="",$P108-$I108,MIN($P108-$I108,$K108))))</f>
        <v/>
      </c>
      <c r="S108">
        <f>IF($A108="","",MIN($C108,$D108,$F108)-$Q108)</f>
        <v/>
      </c>
      <c r="T108">
        <f>IF($A108="","",$D108-$R108)</f>
        <v/>
      </c>
      <c r="U108">
        <f>IF($A108="","",IF(OR($S108&lt;=0,$T108&lt;=0,AND($N108&lt;&gt;"",$N108&lt;=0)),"LIMIT HIT","OK"))</f>
        <v/>
      </c>
      <c r="V108">
        <f>IF($A108="","",MAX($C108,$D108,$E108))</f>
        <v/>
      </c>
    </row>
    <row r="109">
      <c r="B109" s="7" t="n"/>
      <c r="G109">
        <f>IF($A109="","",$D109-$C109)</f>
        <v/>
      </c>
      <c r="H109">
        <f>IF($A109="","",INDEX(Accounts!$D$2:$D$51,MATCH($A109,Accounts!$A$2:$A$51,0)))</f>
        <v/>
      </c>
      <c r="I109">
        <f>IF($A109="","",INDEX(Accounts!$E$2:$E$51,MATCH($A109,Accounts!$A$2:$A$51,0)))</f>
        <v/>
      </c>
      <c r="J109">
        <f>IF($A109="","",INDEX(Accounts!$F$2:$F$51,MATCH($A109,Accounts!$A$2:$A$51,0)))</f>
        <v/>
      </c>
      <c r="K109">
        <f>IF($A109="","",IF(INDEX(Accounts!$G$2:$G$51,MATCH($A109,Accounts!$A$2:$A$51,0))="","",INDEX(Accounts!$G$2:$G$51,MATCH($A109,Accounts!$A$2:$A$51,0))))</f>
        <v/>
      </c>
      <c r="L109">
        <f>IF($A109="","",IF(INDEX(Accounts!$H$2:$H$51,MATCH($A109,Accounts!$A$2:$A$51,0))="","",INDEX(Accounts!$H$2:$H$51,MATCH($A109,Accounts!$A$2:$A$51,0))))</f>
        <v/>
      </c>
      <c r="M109">
        <f>IF(OR($A109="",$L109=""),"",$C109-$L109)</f>
        <v/>
      </c>
      <c r="N109">
        <f>IF($M109="","",MIN($C109,$D109,$F109)-$M109)</f>
        <v/>
      </c>
      <c r="O109">
        <f>IF($A109="","",IF($J109="Intraday trailing",MAX($H109,_xlfn.MAXIFS($V$1:$V108,$A$1:$A108,$A109)),MAX($H109,_xlfn.MAXIFS($D$1:$D108,$A$1:$A108,$A109))))</f>
        <v/>
      </c>
      <c r="P109">
        <f>IF($A109="","",IF($J109="Intraday trailing",MAX($O109,MAX($C109,$D109,$E109)),MAX($O109,$D109)))</f>
        <v/>
      </c>
      <c r="Q109">
        <f>IF($A109="","",IF($J109="Static",$H109-$I109,IF($J109="EOD trailing",IF($K109="",$O109-$I109,MIN($O109-$I109,$K109)),IF($K109="",$P109-$I109,MIN($P109-$I109,$K109)))))</f>
        <v/>
      </c>
      <c r="R109">
        <f>IF($A109="","",IF($J109="Static",$H109-$I109,IF($K109="",$P109-$I109,MIN($P109-$I109,$K109))))</f>
        <v/>
      </c>
      <c r="S109">
        <f>IF($A109="","",MIN($C109,$D109,$F109)-$Q109)</f>
        <v/>
      </c>
      <c r="T109">
        <f>IF($A109="","",$D109-$R109)</f>
        <v/>
      </c>
      <c r="U109">
        <f>IF($A109="","",IF(OR($S109&lt;=0,$T109&lt;=0,AND($N109&lt;&gt;"",$N109&lt;=0)),"LIMIT HIT","OK"))</f>
        <v/>
      </c>
      <c r="V109">
        <f>IF($A109="","",MAX($C109,$D109,$E109))</f>
        <v/>
      </c>
    </row>
    <row r="110">
      <c r="B110" s="7" t="n"/>
      <c r="G110">
        <f>IF($A110="","",$D110-$C110)</f>
        <v/>
      </c>
      <c r="H110">
        <f>IF($A110="","",INDEX(Accounts!$D$2:$D$51,MATCH($A110,Accounts!$A$2:$A$51,0)))</f>
        <v/>
      </c>
      <c r="I110">
        <f>IF($A110="","",INDEX(Accounts!$E$2:$E$51,MATCH($A110,Accounts!$A$2:$A$51,0)))</f>
        <v/>
      </c>
      <c r="J110">
        <f>IF($A110="","",INDEX(Accounts!$F$2:$F$51,MATCH($A110,Accounts!$A$2:$A$51,0)))</f>
        <v/>
      </c>
      <c r="K110">
        <f>IF($A110="","",IF(INDEX(Accounts!$G$2:$G$51,MATCH($A110,Accounts!$A$2:$A$51,0))="","",INDEX(Accounts!$G$2:$G$51,MATCH($A110,Accounts!$A$2:$A$51,0))))</f>
        <v/>
      </c>
      <c r="L110">
        <f>IF($A110="","",IF(INDEX(Accounts!$H$2:$H$51,MATCH($A110,Accounts!$A$2:$A$51,0))="","",INDEX(Accounts!$H$2:$H$51,MATCH($A110,Accounts!$A$2:$A$51,0))))</f>
        <v/>
      </c>
      <c r="M110">
        <f>IF(OR($A110="",$L110=""),"",$C110-$L110)</f>
        <v/>
      </c>
      <c r="N110">
        <f>IF($M110="","",MIN($C110,$D110,$F110)-$M110)</f>
        <v/>
      </c>
      <c r="O110">
        <f>IF($A110="","",IF($J110="Intraday trailing",MAX($H110,_xlfn.MAXIFS($V$1:$V109,$A$1:$A109,$A110)),MAX($H110,_xlfn.MAXIFS($D$1:$D109,$A$1:$A109,$A110))))</f>
        <v/>
      </c>
      <c r="P110">
        <f>IF($A110="","",IF($J110="Intraday trailing",MAX($O110,MAX($C110,$D110,$E110)),MAX($O110,$D110)))</f>
        <v/>
      </c>
      <c r="Q110">
        <f>IF($A110="","",IF($J110="Static",$H110-$I110,IF($J110="EOD trailing",IF($K110="",$O110-$I110,MIN($O110-$I110,$K110)),IF($K110="",$P110-$I110,MIN($P110-$I110,$K110)))))</f>
        <v/>
      </c>
      <c r="R110">
        <f>IF($A110="","",IF($J110="Static",$H110-$I110,IF($K110="",$P110-$I110,MIN($P110-$I110,$K110))))</f>
        <v/>
      </c>
      <c r="S110">
        <f>IF($A110="","",MIN($C110,$D110,$F110)-$Q110)</f>
        <v/>
      </c>
      <c r="T110">
        <f>IF($A110="","",$D110-$R110)</f>
        <v/>
      </c>
      <c r="U110">
        <f>IF($A110="","",IF(OR($S110&lt;=0,$T110&lt;=0,AND($N110&lt;&gt;"",$N110&lt;=0)),"LIMIT HIT","OK"))</f>
        <v/>
      </c>
      <c r="V110">
        <f>IF($A110="","",MAX($C110,$D110,$E110))</f>
        <v/>
      </c>
    </row>
    <row r="111">
      <c r="B111" s="7" t="n"/>
      <c r="G111">
        <f>IF($A111="","",$D111-$C111)</f>
        <v/>
      </c>
      <c r="H111">
        <f>IF($A111="","",INDEX(Accounts!$D$2:$D$51,MATCH($A111,Accounts!$A$2:$A$51,0)))</f>
        <v/>
      </c>
      <c r="I111">
        <f>IF($A111="","",INDEX(Accounts!$E$2:$E$51,MATCH($A111,Accounts!$A$2:$A$51,0)))</f>
        <v/>
      </c>
      <c r="J111">
        <f>IF($A111="","",INDEX(Accounts!$F$2:$F$51,MATCH($A111,Accounts!$A$2:$A$51,0)))</f>
        <v/>
      </c>
      <c r="K111">
        <f>IF($A111="","",IF(INDEX(Accounts!$G$2:$G$51,MATCH($A111,Accounts!$A$2:$A$51,0))="","",INDEX(Accounts!$G$2:$G$51,MATCH($A111,Accounts!$A$2:$A$51,0))))</f>
        <v/>
      </c>
      <c r="L111">
        <f>IF($A111="","",IF(INDEX(Accounts!$H$2:$H$51,MATCH($A111,Accounts!$A$2:$A$51,0))="","",INDEX(Accounts!$H$2:$H$51,MATCH($A111,Accounts!$A$2:$A$51,0))))</f>
        <v/>
      </c>
      <c r="M111">
        <f>IF(OR($A111="",$L111=""),"",$C111-$L111)</f>
        <v/>
      </c>
      <c r="N111">
        <f>IF($M111="","",MIN($C111,$D111,$F111)-$M111)</f>
        <v/>
      </c>
      <c r="O111">
        <f>IF($A111="","",IF($J111="Intraday trailing",MAX($H111,_xlfn.MAXIFS($V$1:$V110,$A$1:$A110,$A111)),MAX($H111,_xlfn.MAXIFS($D$1:$D110,$A$1:$A110,$A111))))</f>
        <v/>
      </c>
      <c r="P111">
        <f>IF($A111="","",IF($J111="Intraday trailing",MAX($O111,MAX($C111,$D111,$E111)),MAX($O111,$D111)))</f>
        <v/>
      </c>
      <c r="Q111">
        <f>IF($A111="","",IF($J111="Static",$H111-$I111,IF($J111="EOD trailing",IF($K111="",$O111-$I111,MIN($O111-$I111,$K111)),IF($K111="",$P111-$I111,MIN($P111-$I111,$K111)))))</f>
        <v/>
      </c>
      <c r="R111">
        <f>IF($A111="","",IF($J111="Static",$H111-$I111,IF($K111="",$P111-$I111,MIN($P111-$I111,$K111))))</f>
        <v/>
      </c>
      <c r="S111">
        <f>IF($A111="","",MIN($C111,$D111,$F111)-$Q111)</f>
        <v/>
      </c>
      <c r="T111">
        <f>IF($A111="","",$D111-$R111)</f>
        <v/>
      </c>
      <c r="U111">
        <f>IF($A111="","",IF(OR($S111&lt;=0,$T111&lt;=0,AND($N111&lt;&gt;"",$N111&lt;=0)),"LIMIT HIT","OK"))</f>
        <v/>
      </c>
      <c r="V111">
        <f>IF($A111="","",MAX($C111,$D111,$E111))</f>
        <v/>
      </c>
    </row>
    <row r="112">
      <c r="B112" s="7" t="n"/>
      <c r="G112">
        <f>IF($A112="","",$D112-$C112)</f>
        <v/>
      </c>
      <c r="H112">
        <f>IF($A112="","",INDEX(Accounts!$D$2:$D$51,MATCH($A112,Accounts!$A$2:$A$51,0)))</f>
        <v/>
      </c>
      <c r="I112">
        <f>IF($A112="","",INDEX(Accounts!$E$2:$E$51,MATCH($A112,Accounts!$A$2:$A$51,0)))</f>
        <v/>
      </c>
      <c r="J112">
        <f>IF($A112="","",INDEX(Accounts!$F$2:$F$51,MATCH($A112,Accounts!$A$2:$A$51,0)))</f>
        <v/>
      </c>
      <c r="K112">
        <f>IF($A112="","",IF(INDEX(Accounts!$G$2:$G$51,MATCH($A112,Accounts!$A$2:$A$51,0))="","",INDEX(Accounts!$G$2:$G$51,MATCH($A112,Accounts!$A$2:$A$51,0))))</f>
        <v/>
      </c>
      <c r="L112">
        <f>IF($A112="","",IF(INDEX(Accounts!$H$2:$H$51,MATCH($A112,Accounts!$A$2:$A$51,0))="","",INDEX(Accounts!$H$2:$H$51,MATCH($A112,Accounts!$A$2:$A$51,0))))</f>
        <v/>
      </c>
      <c r="M112">
        <f>IF(OR($A112="",$L112=""),"",$C112-$L112)</f>
        <v/>
      </c>
      <c r="N112">
        <f>IF($M112="","",MIN($C112,$D112,$F112)-$M112)</f>
        <v/>
      </c>
      <c r="O112">
        <f>IF($A112="","",IF($J112="Intraday trailing",MAX($H112,_xlfn.MAXIFS($V$1:$V111,$A$1:$A111,$A112)),MAX($H112,_xlfn.MAXIFS($D$1:$D111,$A$1:$A111,$A112))))</f>
        <v/>
      </c>
      <c r="P112">
        <f>IF($A112="","",IF($J112="Intraday trailing",MAX($O112,MAX($C112,$D112,$E112)),MAX($O112,$D112)))</f>
        <v/>
      </c>
      <c r="Q112">
        <f>IF($A112="","",IF($J112="Static",$H112-$I112,IF($J112="EOD trailing",IF($K112="",$O112-$I112,MIN($O112-$I112,$K112)),IF($K112="",$P112-$I112,MIN($P112-$I112,$K112)))))</f>
        <v/>
      </c>
      <c r="R112">
        <f>IF($A112="","",IF($J112="Static",$H112-$I112,IF($K112="",$P112-$I112,MIN($P112-$I112,$K112))))</f>
        <v/>
      </c>
      <c r="S112">
        <f>IF($A112="","",MIN($C112,$D112,$F112)-$Q112)</f>
        <v/>
      </c>
      <c r="T112">
        <f>IF($A112="","",$D112-$R112)</f>
        <v/>
      </c>
      <c r="U112">
        <f>IF($A112="","",IF(OR($S112&lt;=0,$T112&lt;=0,AND($N112&lt;&gt;"",$N112&lt;=0)),"LIMIT HIT","OK"))</f>
        <v/>
      </c>
      <c r="V112">
        <f>IF($A112="","",MAX($C112,$D112,$E112))</f>
        <v/>
      </c>
    </row>
    <row r="113">
      <c r="B113" s="7" t="n"/>
      <c r="G113">
        <f>IF($A113="","",$D113-$C113)</f>
        <v/>
      </c>
      <c r="H113">
        <f>IF($A113="","",INDEX(Accounts!$D$2:$D$51,MATCH($A113,Accounts!$A$2:$A$51,0)))</f>
        <v/>
      </c>
      <c r="I113">
        <f>IF($A113="","",INDEX(Accounts!$E$2:$E$51,MATCH($A113,Accounts!$A$2:$A$51,0)))</f>
        <v/>
      </c>
      <c r="J113">
        <f>IF($A113="","",INDEX(Accounts!$F$2:$F$51,MATCH($A113,Accounts!$A$2:$A$51,0)))</f>
        <v/>
      </c>
      <c r="K113">
        <f>IF($A113="","",IF(INDEX(Accounts!$G$2:$G$51,MATCH($A113,Accounts!$A$2:$A$51,0))="","",INDEX(Accounts!$G$2:$G$51,MATCH($A113,Accounts!$A$2:$A$51,0))))</f>
        <v/>
      </c>
      <c r="L113">
        <f>IF($A113="","",IF(INDEX(Accounts!$H$2:$H$51,MATCH($A113,Accounts!$A$2:$A$51,0))="","",INDEX(Accounts!$H$2:$H$51,MATCH($A113,Accounts!$A$2:$A$51,0))))</f>
        <v/>
      </c>
      <c r="M113">
        <f>IF(OR($A113="",$L113=""),"",$C113-$L113)</f>
        <v/>
      </c>
      <c r="N113">
        <f>IF($M113="","",MIN($C113,$D113,$F113)-$M113)</f>
        <v/>
      </c>
      <c r="O113">
        <f>IF($A113="","",IF($J113="Intraday trailing",MAX($H113,_xlfn.MAXIFS($V$1:$V112,$A$1:$A112,$A113)),MAX($H113,_xlfn.MAXIFS($D$1:$D112,$A$1:$A112,$A113))))</f>
        <v/>
      </c>
      <c r="P113">
        <f>IF($A113="","",IF($J113="Intraday trailing",MAX($O113,MAX($C113,$D113,$E113)),MAX($O113,$D113)))</f>
        <v/>
      </c>
      <c r="Q113">
        <f>IF($A113="","",IF($J113="Static",$H113-$I113,IF($J113="EOD trailing",IF($K113="",$O113-$I113,MIN($O113-$I113,$K113)),IF($K113="",$P113-$I113,MIN($P113-$I113,$K113)))))</f>
        <v/>
      </c>
      <c r="R113">
        <f>IF($A113="","",IF($J113="Static",$H113-$I113,IF($K113="",$P113-$I113,MIN($P113-$I113,$K113))))</f>
        <v/>
      </c>
      <c r="S113">
        <f>IF($A113="","",MIN($C113,$D113,$F113)-$Q113)</f>
        <v/>
      </c>
      <c r="T113">
        <f>IF($A113="","",$D113-$R113)</f>
        <v/>
      </c>
      <c r="U113">
        <f>IF($A113="","",IF(OR($S113&lt;=0,$T113&lt;=0,AND($N113&lt;&gt;"",$N113&lt;=0)),"LIMIT HIT","OK"))</f>
        <v/>
      </c>
      <c r="V113">
        <f>IF($A113="","",MAX($C113,$D113,$E113))</f>
        <v/>
      </c>
    </row>
    <row r="114">
      <c r="B114" s="7" t="n"/>
      <c r="G114">
        <f>IF($A114="","",$D114-$C114)</f>
        <v/>
      </c>
      <c r="H114">
        <f>IF($A114="","",INDEX(Accounts!$D$2:$D$51,MATCH($A114,Accounts!$A$2:$A$51,0)))</f>
        <v/>
      </c>
      <c r="I114">
        <f>IF($A114="","",INDEX(Accounts!$E$2:$E$51,MATCH($A114,Accounts!$A$2:$A$51,0)))</f>
        <v/>
      </c>
      <c r="J114">
        <f>IF($A114="","",INDEX(Accounts!$F$2:$F$51,MATCH($A114,Accounts!$A$2:$A$51,0)))</f>
        <v/>
      </c>
      <c r="K114">
        <f>IF($A114="","",IF(INDEX(Accounts!$G$2:$G$51,MATCH($A114,Accounts!$A$2:$A$51,0))="","",INDEX(Accounts!$G$2:$G$51,MATCH($A114,Accounts!$A$2:$A$51,0))))</f>
        <v/>
      </c>
      <c r="L114">
        <f>IF($A114="","",IF(INDEX(Accounts!$H$2:$H$51,MATCH($A114,Accounts!$A$2:$A$51,0))="","",INDEX(Accounts!$H$2:$H$51,MATCH($A114,Accounts!$A$2:$A$51,0))))</f>
        <v/>
      </c>
      <c r="M114">
        <f>IF(OR($A114="",$L114=""),"",$C114-$L114)</f>
        <v/>
      </c>
      <c r="N114">
        <f>IF($M114="","",MIN($C114,$D114,$F114)-$M114)</f>
        <v/>
      </c>
      <c r="O114">
        <f>IF($A114="","",IF($J114="Intraday trailing",MAX($H114,_xlfn.MAXIFS($V$1:$V113,$A$1:$A113,$A114)),MAX($H114,_xlfn.MAXIFS($D$1:$D113,$A$1:$A113,$A114))))</f>
        <v/>
      </c>
      <c r="P114">
        <f>IF($A114="","",IF($J114="Intraday trailing",MAX($O114,MAX($C114,$D114,$E114)),MAX($O114,$D114)))</f>
        <v/>
      </c>
      <c r="Q114">
        <f>IF($A114="","",IF($J114="Static",$H114-$I114,IF($J114="EOD trailing",IF($K114="",$O114-$I114,MIN($O114-$I114,$K114)),IF($K114="",$P114-$I114,MIN($P114-$I114,$K114)))))</f>
        <v/>
      </c>
      <c r="R114">
        <f>IF($A114="","",IF($J114="Static",$H114-$I114,IF($K114="",$P114-$I114,MIN($P114-$I114,$K114))))</f>
        <v/>
      </c>
      <c r="S114">
        <f>IF($A114="","",MIN($C114,$D114,$F114)-$Q114)</f>
        <v/>
      </c>
      <c r="T114">
        <f>IF($A114="","",$D114-$R114)</f>
        <v/>
      </c>
      <c r="U114">
        <f>IF($A114="","",IF(OR($S114&lt;=0,$T114&lt;=0,AND($N114&lt;&gt;"",$N114&lt;=0)),"LIMIT HIT","OK"))</f>
        <v/>
      </c>
      <c r="V114">
        <f>IF($A114="","",MAX($C114,$D114,$E114))</f>
        <v/>
      </c>
    </row>
    <row r="115">
      <c r="B115" s="7" t="n"/>
      <c r="G115">
        <f>IF($A115="","",$D115-$C115)</f>
        <v/>
      </c>
      <c r="H115">
        <f>IF($A115="","",INDEX(Accounts!$D$2:$D$51,MATCH($A115,Accounts!$A$2:$A$51,0)))</f>
        <v/>
      </c>
      <c r="I115">
        <f>IF($A115="","",INDEX(Accounts!$E$2:$E$51,MATCH($A115,Accounts!$A$2:$A$51,0)))</f>
        <v/>
      </c>
      <c r="J115">
        <f>IF($A115="","",INDEX(Accounts!$F$2:$F$51,MATCH($A115,Accounts!$A$2:$A$51,0)))</f>
        <v/>
      </c>
      <c r="K115">
        <f>IF($A115="","",IF(INDEX(Accounts!$G$2:$G$51,MATCH($A115,Accounts!$A$2:$A$51,0))="","",INDEX(Accounts!$G$2:$G$51,MATCH($A115,Accounts!$A$2:$A$51,0))))</f>
        <v/>
      </c>
      <c r="L115">
        <f>IF($A115="","",IF(INDEX(Accounts!$H$2:$H$51,MATCH($A115,Accounts!$A$2:$A$51,0))="","",INDEX(Accounts!$H$2:$H$51,MATCH($A115,Accounts!$A$2:$A$51,0))))</f>
        <v/>
      </c>
      <c r="M115">
        <f>IF(OR($A115="",$L115=""),"",$C115-$L115)</f>
        <v/>
      </c>
      <c r="N115">
        <f>IF($M115="","",MIN($C115,$D115,$F115)-$M115)</f>
        <v/>
      </c>
      <c r="O115">
        <f>IF($A115="","",IF($J115="Intraday trailing",MAX($H115,_xlfn.MAXIFS($V$1:$V114,$A$1:$A114,$A115)),MAX($H115,_xlfn.MAXIFS($D$1:$D114,$A$1:$A114,$A115))))</f>
        <v/>
      </c>
      <c r="P115">
        <f>IF($A115="","",IF($J115="Intraday trailing",MAX($O115,MAX($C115,$D115,$E115)),MAX($O115,$D115)))</f>
        <v/>
      </c>
      <c r="Q115">
        <f>IF($A115="","",IF($J115="Static",$H115-$I115,IF($J115="EOD trailing",IF($K115="",$O115-$I115,MIN($O115-$I115,$K115)),IF($K115="",$P115-$I115,MIN($P115-$I115,$K115)))))</f>
        <v/>
      </c>
      <c r="R115">
        <f>IF($A115="","",IF($J115="Static",$H115-$I115,IF($K115="",$P115-$I115,MIN($P115-$I115,$K115))))</f>
        <v/>
      </c>
      <c r="S115">
        <f>IF($A115="","",MIN($C115,$D115,$F115)-$Q115)</f>
        <v/>
      </c>
      <c r="T115">
        <f>IF($A115="","",$D115-$R115)</f>
        <v/>
      </c>
      <c r="U115">
        <f>IF($A115="","",IF(OR($S115&lt;=0,$T115&lt;=0,AND($N115&lt;&gt;"",$N115&lt;=0)),"LIMIT HIT","OK"))</f>
        <v/>
      </c>
      <c r="V115">
        <f>IF($A115="","",MAX($C115,$D115,$E115))</f>
        <v/>
      </c>
    </row>
    <row r="116">
      <c r="B116" s="7" t="n"/>
      <c r="G116">
        <f>IF($A116="","",$D116-$C116)</f>
        <v/>
      </c>
      <c r="H116">
        <f>IF($A116="","",INDEX(Accounts!$D$2:$D$51,MATCH($A116,Accounts!$A$2:$A$51,0)))</f>
        <v/>
      </c>
      <c r="I116">
        <f>IF($A116="","",INDEX(Accounts!$E$2:$E$51,MATCH($A116,Accounts!$A$2:$A$51,0)))</f>
        <v/>
      </c>
      <c r="J116">
        <f>IF($A116="","",INDEX(Accounts!$F$2:$F$51,MATCH($A116,Accounts!$A$2:$A$51,0)))</f>
        <v/>
      </c>
      <c r="K116">
        <f>IF($A116="","",IF(INDEX(Accounts!$G$2:$G$51,MATCH($A116,Accounts!$A$2:$A$51,0))="","",INDEX(Accounts!$G$2:$G$51,MATCH($A116,Accounts!$A$2:$A$51,0))))</f>
        <v/>
      </c>
      <c r="L116">
        <f>IF($A116="","",IF(INDEX(Accounts!$H$2:$H$51,MATCH($A116,Accounts!$A$2:$A$51,0))="","",INDEX(Accounts!$H$2:$H$51,MATCH($A116,Accounts!$A$2:$A$51,0))))</f>
        <v/>
      </c>
      <c r="M116">
        <f>IF(OR($A116="",$L116=""),"",$C116-$L116)</f>
        <v/>
      </c>
      <c r="N116">
        <f>IF($M116="","",MIN($C116,$D116,$F116)-$M116)</f>
        <v/>
      </c>
      <c r="O116">
        <f>IF($A116="","",IF($J116="Intraday trailing",MAX($H116,_xlfn.MAXIFS($V$1:$V115,$A$1:$A115,$A116)),MAX($H116,_xlfn.MAXIFS($D$1:$D115,$A$1:$A115,$A116))))</f>
        <v/>
      </c>
      <c r="P116">
        <f>IF($A116="","",IF($J116="Intraday trailing",MAX($O116,MAX($C116,$D116,$E116)),MAX($O116,$D116)))</f>
        <v/>
      </c>
      <c r="Q116">
        <f>IF($A116="","",IF($J116="Static",$H116-$I116,IF($J116="EOD trailing",IF($K116="",$O116-$I116,MIN($O116-$I116,$K116)),IF($K116="",$P116-$I116,MIN($P116-$I116,$K116)))))</f>
        <v/>
      </c>
      <c r="R116">
        <f>IF($A116="","",IF($J116="Static",$H116-$I116,IF($K116="",$P116-$I116,MIN($P116-$I116,$K116))))</f>
        <v/>
      </c>
      <c r="S116">
        <f>IF($A116="","",MIN($C116,$D116,$F116)-$Q116)</f>
        <v/>
      </c>
      <c r="T116">
        <f>IF($A116="","",$D116-$R116)</f>
        <v/>
      </c>
      <c r="U116">
        <f>IF($A116="","",IF(OR($S116&lt;=0,$T116&lt;=0,AND($N116&lt;&gt;"",$N116&lt;=0)),"LIMIT HIT","OK"))</f>
        <v/>
      </c>
      <c r="V116">
        <f>IF($A116="","",MAX($C116,$D116,$E116))</f>
        <v/>
      </c>
    </row>
    <row r="117">
      <c r="B117" s="7" t="n"/>
      <c r="G117">
        <f>IF($A117="","",$D117-$C117)</f>
        <v/>
      </c>
      <c r="H117">
        <f>IF($A117="","",INDEX(Accounts!$D$2:$D$51,MATCH($A117,Accounts!$A$2:$A$51,0)))</f>
        <v/>
      </c>
      <c r="I117">
        <f>IF($A117="","",INDEX(Accounts!$E$2:$E$51,MATCH($A117,Accounts!$A$2:$A$51,0)))</f>
        <v/>
      </c>
      <c r="J117">
        <f>IF($A117="","",INDEX(Accounts!$F$2:$F$51,MATCH($A117,Accounts!$A$2:$A$51,0)))</f>
        <v/>
      </c>
      <c r="K117">
        <f>IF($A117="","",IF(INDEX(Accounts!$G$2:$G$51,MATCH($A117,Accounts!$A$2:$A$51,0))="","",INDEX(Accounts!$G$2:$G$51,MATCH($A117,Accounts!$A$2:$A$51,0))))</f>
        <v/>
      </c>
      <c r="L117">
        <f>IF($A117="","",IF(INDEX(Accounts!$H$2:$H$51,MATCH($A117,Accounts!$A$2:$A$51,0))="","",INDEX(Accounts!$H$2:$H$51,MATCH($A117,Accounts!$A$2:$A$51,0))))</f>
        <v/>
      </c>
      <c r="M117">
        <f>IF(OR($A117="",$L117=""),"",$C117-$L117)</f>
        <v/>
      </c>
      <c r="N117">
        <f>IF($M117="","",MIN($C117,$D117,$F117)-$M117)</f>
        <v/>
      </c>
      <c r="O117">
        <f>IF($A117="","",IF($J117="Intraday trailing",MAX($H117,_xlfn.MAXIFS($V$1:$V116,$A$1:$A116,$A117)),MAX($H117,_xlfn.MAXIFS($D$1:$D116,$A$1:$A116,$A117))))</f>
        <v/>
      </c>
      <c r="P117">
        <f>IF($A117="","",IF($J117="Intraday trailing",MAX($O117,MAX($C117,$D117,$E117)),MAX($O117,$D117)))</f>
        <v/>
      </c>
      <c r="Q117">
        <f>IF($A117="","",IF($J117="Static",$H117-$I117,IF($J117="EOD trailing",IF($K117="",$O117-$I117,MIN($O117-$I117,$K117)),IF($K117="",$P117-$I117,MIN($P117-$I117,$K117)))))</f>
        <v/>
      </c>
      <c r="R117">
        <f>IF($A117="","",IF($J117="Static",$H117-$I117,IF($K117="",$P117-$I117,MIN($P117-$I117,$K117))))</f>
        <v/>
      </c>
      <c r="S117">
        <f>IF($A117="","",MIN($C117,$D117,$F117)-$Q117)</f>
        <v/>
      </c>
      <c r="T117">
        <f>IF($A117="","",$D117-$R117)</f>
        <v/>
      </c>
      <c r="U117">
        <f>IF($A117="","",IF(OR($S117&lt;=0,$T117&lt;=0,AND($N117&lt;&gt;"",$N117&lt;=0)),"LIMIT HIT","OK"))</f>
        <v/>
      </c>
      <c r="V117">
        <f>IF($A117="","",MAX($C117,$D117,$E117))</f>
        <v/>
      </c>
    </row>
    <row r="118">
      <c r="B118" s="7" t="n"/>
      <c r="G118">
        <f>IF($A118="","",$D118-$C118)</f>
        <v/>
      </c>
      <c r="H118">
        <f>IF($A118="","",INDEX(Accounts!$D$2:$D$51,MATCH($A118,Accounts!$A$2:$A$51,0)))</f>
        <v/>
      </c>
      <c r="I118">
        <f>IF($A118="","",INDEX(Accounts!$E$2:$E$51,MATCH($A118,Accounts!$A$2:$A$51,0)))</f>
        <v/>
      </c>
      <c r="J118">
        <f>IF($A118="","",INDEX(Accounts!$F$2:$F$51,MATCH($A118,Accounts!$A$2:$A$51,0)))</f>
        <v/>
      </c>
      <c r="K118">
        <f>IF($A118="","",IF(INDEX(Accounts!$G$2:$G$51,MATCH($A118,Accounts!$A$2:$A$51,0))="","",INDEX(Accounts!$G$2:$G$51,MATCH($A118,Accounts!$A$2:$A$51,0))))</f>
        <v/>
      </c>
      <c r="L118">
        <f>IF($A118="","",IF(INDEX(Accounts!$H$2:$H$51,MATCH($A118,Accounts!$A$2:$A$51,0))="","",INDEX(Accounts!$H$2:$H$51,MATCH($A118,Accounts!$A$2:$A$51,0))))</f>
        <v/>
      </c>
      <c r="M118">
        <f>IF(OR($A118="",$L118=""),"",$C118-$L118)</f>
        <v/>
      </c>
      <c r="N118">
        <f>IF($M118="","",MIN($C118,$D118,$F118)-$M118)</f>
        <v/>
      </c>
      <c r="O118">
        <f>IF($A118="","",IF($J118="Intraday trailing",MAX($H118,_xlfn.MAXIFS($V$1:$V117,$A$1:$A117,$A118)),MAX($H118,_xlfn.MAXIFS($D$1:$D117,$A$1:$A117,$A118))))</f>
        <v/>
      </c>
      <c r="P118">
        <f>IF($A118="","",IF($J118="Intraday trailing",MAX($O118,MAX($C118,$D118,$E118)),MAX($O118,$D118)))</f>
        <v/>
      </c>
      <c r="Q118">
        <f>IF($A118="","",IF($J118="Static",$H118-$I118,IF($J118="EOD trailing",IF($K118="",$O118-$I118,MIN($O118-$I118,$K118)),IF($K118="",$P118-$I118,MIN($P118-$I118,$K118)))))</f>
        <v/>
      </c>
      <c r="R118">
        <f>IF($A118="","",IF($J118="Static",$H118-$I118,IF($K118="",$P118-$I118,MIN($P118-$I118,$K118))))</f>
        <v/>
      </c>
      <c r="S118">
        <f>IF($A118="","",MIN($C118,$D118,$F118)-$Q118)</f>
        <v/>
      </c>
      <c r="T118">
        <f>IF($A118="","",$D118-$R118)</f>
        <v/>
      </c>
      <c r="U118">
        <f>IF($A118="","",IF(OR($S118&lt;=0,$T118&lt;=0,AND($N118&lt;&gt;"",$N118&lt;=0)),"LIMIT HIT","OK"))</f>
        <v/>
      </c>
      <c r="V118">
        <f>IF($A118="","",MAX($C118,$D118,$E118))</f>
        <v/>
      </c>
    </row>
    <row r="119">
      <c r="B119" s="7" t="n"/>
      <c r="G119">
        <f>IF($A119="","",$D119-$C119)</f>
        <v/>
      </c>
      <c r="H119">
        <f>IF($A119="","",INDEX(Accounts!$D$2:$D$51,MATCH($A119,Accounts!$A$2:$A$51,0)))</f>
        <v/>
      </c>
      <c r="I119">
        <f>IF($A119="","",INDEX(Accounts!$E$2:$E$51,MATCH($A119,Accounts!$A$2:$A$51,0)))</f>
        <v/>
      </c>
      <c r="J119">
        <f>IF($A119="","",INDEX(Accounts!$F$2:$F$51,MATCH($A119,Accounts!$A$2:$A$51,0)))</f>
        <v/>
      </c>
      <c r="K119">
        <f>IF($A119="","",IF(INDEX(Accounts!$G$2:$G$51,MATCH($A119,Accounts!$A$2:$A$51,0))="","",INDEX(Accounts!$G$2:$G$51,MATCH($A119,Accounts!$A$2:$A$51,0))))</f>
        <v/>
      </c>
      <c r="L119">
        <f>IF($A119="","",IF(INDEX(Accounts!$H$2:$H$51,MATCH($A119,Accounts!$A$2:$A$51,0))="","",INDEX(Accounts!$H$2:$H$51,MATCH($A119,Accounts!$A$2:$A$51,0))))</f>
        <v/>
      </c>
      <c r="M119">
        <f>IF(OR($A119="",$L119=""),"",$C119-$L119)</f>
        <v/>
      </c>
      <c r="N119">
        <f>IF($M119="","",MIN($C119,$D119,$F119)-$M119)</f>
        <v/>
      </c>
      <c r="O119">
        <f>IF($A119="","",IF($J119="Intraday trailing",MAX($H119,_xlfn.MAXIFS($V$1:$V118,$A$1:$A118,$A119)),MAX($H119,_xlfn.MAXIFS($D$1:$D118,$A$1:$A118,$A119))))</f>
        <v/>
      </c>
      <c r="P119">
        <f>IF($A119="","",IF($J119="Intraday trailing",MAX($O119,MAX($C119,$D119,$E119)),MAX($O119,$D119)))</f>
        <v/>
      </c>
      <c r="Q119">
        <f>IF($A119="","",IF($J119="Static",$H119-$I119,IF($J119="EOD trailing",IF($K119="",$O119-$I119,MIN($O119-$I119,$K119)),IF($K119="",$P119-$I119,MIN($P119-$I119,$K119)))))</f>
        <v/>
      </c>
      <c r="R119">
        <f>IF($A119="","",IF($J119="Static",$H119-$I119,IF($K119="",$P119-$I119,MIN($P119-$I119,$K119))))</f>
        <v/>
      </c>
      <c r="S119">
        <f>IF($A119="","",MIN($C119,$D119,$F119)-$Q119)</f>
        <v/>
      </c>
      <c r="T119">
        <f>IF($A119="","",$D119-$R119)</f>
        <v/>
      </c>
      <c r="U119">
        <f>IF($A119="","",IF(OR($S119&lt;=0,$T119&lt;=0,AND($N119&lt;&gt;"",$N119&lt;=0)),"LIMIT HIT","OK"))</f>
        <v/>
      </c>
      <c r="V119">
        <f>IF($A119="","",MAX($C119,$D119,$E119))</f>
        <v/>
      </c>
    </row>
    <row r="120">
      <c r="B120" s="7" t="n"/>
      <c r="G120">
        <f>IF($A120="","",$D120-$C120)</f>
        <v/>
      </c>
      <c r="H120">
        <f>IF($A120="","",INDEX(Accounts!$D$2:$D$51,MATCH($A120,Accounts!$A$2:$A$51,0)))</f>
        <v/>
      </c>
      <c r="I120">
        <f>IF($A120="","",INDEX(Accounts!$E$2:$E$51,MATCH($A120,Accounts!$A$2:$A$51,0)))</f>
        <v/>
      </c>
      <c r="J120">
        <f>IF($A120="","",INDEX(Accounts!$F$2:$F$51,MATCH($A120,Accounts!$A$2:$A$51,0)))</f>
        <v/>
      </c>
      <c r="K120">
        <f>IF($A120="","",IF(INDEX(Accounts!$G$2:$G$51,MATCH($A120,Accounts!$A$2:$A$51,0))="","",INDEX(Accounts!$G$2:$G$51,MATCH($A120,Accounts!$A$2:$A$51,0))))</f>
        <v/>
      </c>
      <c r="L120">
        <f>IF($A120="","",IF(INDEX(Accounts!$H$2:$H$51,MATCH($A120,Accounts!$A$2:$A$51,0))="","",INDEX(Accounts!$H$2:$H$51,MATCH($A120,Accounts!$A$2:$A$51,0))))</f>
        <v/>
      </c>
      <c r="M120">
        <f>IF(OR($A120="",$L120=""),"",$C120-$L120)</f>
        <v/>
      </c>
      <c r="N120">
        <f>IF($M120="","",MIN($C120,$D120,$F120)-$M120)</f>
        <v/>
      </c>
      <c r="O120">
        <f>IF($A120="","",IF($J120="Intraday trailing",MAX($H120,_xlfn.MAXIFS($V$1:$V119,$A$1:$A119,$A120)),MAX($H120,_xlfn.MAXIFS($D$1:$D119,$A$1:$A119,$A120))))</f>
        <v/>
      </c>
      <c r="P120">
        <f>IF($A120="","",IF($J120="Intraday trailing",MAX($O120,MAX($C120,$D120,$E120)),MAX($O120,$D120)))</f>
        <v/>
      </c>
      <c r="Q120">
        <f>IF($A120="","",IF($J120="Static",$H120-$I120,IF($J120="EOD trailing",IF($K120="",$O120-$I120,MIN($O120-$I120,$K120)),IF($K120="",$P120-$I120,MIN($P120-$I120,$K120)))))</f>
        <v/>
      </c>
      <c r="R120">
        <f>IF($A120="","",IF($J120="Static",$H120-$I120,IF($K120="",$P120-$I120,MIN($P120-$I120,$K120))))</f>
        <v/>
      </c>
      <c r="S120">
        <f>IF($A120="","",MIN($C120,$D120,$F120)-$Q120)</f>
        <v/>
      </c>
      <c r="T120">
        <f>IF($A120="","",$D120-$R120)</f>
        <v/>
      </c>
      <c r="U120">
        <f>IF($A120="","",IF(OR($S120&lt;=0,$T120&lt;=0,AND($N120&lt;&gt;"",$N120&lt;=0)),"LIMIT HIT","OK"))</f>
        <v/>
      </c>
      <c r="V120">
        <f>IF($A120="","",MAX($C120,$D120,$E120))</f>
        <v/>
      </c>
    </row>
    <row r="121">
      <c r="B121" s="7" t="n"/>
      <c r="G121">
        <f>IF($A121="","",$D121-$C121)</f>
        <v/>
      </c>
      <c r="H121">
        <f>IF($A121="","",INDEX(Accounts!$D$2:$D$51,MATCH($A121,Accounts!$A$2:$A$51,0)))</f>
        <v/>
      </c>
      <c r="I121">
        <f>IF($A121="","",INDEX(Accounts!$E$2:$E$51,MATCH($A121,Accounts!$A$2:$A$51,0)))</f>
        <v/>
      </c>
      <c r="J121">
        <f>IF($A121="","",INDEX(Accounts!$F$2:$F$51,MATCH($A121,Accounts!$A$2:$A$51,0)))</f>
        <v/>
      </c>
      <c r="K121">
        <f>IF($A121="","",IF(INDEX(Accounts!$G$2:$G$51,MATCH($A121,Accounts!$A$2:$A$51,0))="","",INDEX(Accounts!$G$2:$G$51,MATCH($A121,Accounts!$A$2:$A$51,0))))</f>
        <v/>
      </c>
      <c r="L121">
        <f>IF($A121="","",IF(INDEX(Accounts!$H$2:$H$51,MATCH($A121,Accounts!$A$2:$A$51,0))="","",INDEX(Accounts!$H$2:$H$51,MATCH($A121,Accounts!$A$2:$A$51,0))))</f>
        <v/>
      </c>
      <c r="M121">
        <f>IF(OR($A121="",$L121=""),"",$C121-$L121)</f>
        <v/>
      </c>
      <c r="N121">
        <f>IF($M121="","",MIN($C121,$D121,$F121)-$M121)</f>
        <v/>
      </c>
      <c r="O121">
        <f>IF($A121="","",IF($J121="Intraday trailing",MAX($H121,_xlfn.MAXIFS($V$1:$V120,$A$1:$A120,$A121)),MAX($H121,_xlfn.MAXIFS($D$1:$D120,$A$1:$A120,$A121))))</f>
        <v/>
      </c>
      <c r="P121">
        <f>IF($A121="","",IF($J121="Intraday trailing",MAX($O121,MAX($C121,$D121,$E121)),MAX($O121,$D121)))</f>
        <v/>
      </c>
      <c r="Q121">
        <f>IF($A121="","",IF($J121="Static",$H121-$I121,IF($J121="EOD trailing",IF($K121="",$O121-$I121,MIN($O121-$I121,$K121)),IF($K121="",$P121-$I121,MIN($P121-$I121,$K121)))))</f>
        <v/>
      </c>
      <c r="R121">
        <f>IF($A121="","",IF($J121="Static",$H121-$I121,IF($K121="",$P121-$I121,MIN($P121-$I121,$K121))))</f>
        <v/>
      </c>
      <c r="S121">
        <f>IF($A121="","",MIN($C121,$D121,$F121)-$Q121)</f>
        <v/>
      </c>
      <c r="T121">
        <f>IF($A121="","",$D121-$R121)</f>
        <v/>
      </c>
      <c r="U121">
        <f>IF($A121="","",IF(OR($S121&lt;=0,$T121&lt;=0,AND($N121&lt;&gt;"",$N121&lt;=0)),"LIMIT HIT","OK"))</f>
        <v/>
      </c>
      <c r="V121">
        <f>IF($A121="","",MAX($C121,$D121,$E121))</f>
        <v/>
      </c>
    </row>
    <row r="122">
      <c r="B122" s="7" t="n"/>
      <c r="G122">
        <f>IF($A122="","",$D122-$C122)</f>
        <v/>
      </c>
      <c r="H122">
        <f>IF($A122="","",INDEX(Accounts!$D$2:$D$51,MATCH($A122,Accounts!$A$2:$A$51,0)))</f>
        <v/>
      </c>
      <c r="I122">
        <f>IF($A122="","",INDEX(Accounts!$E$2:$E$51,MATCH($A122,Accounts!$A$2:$A$51,0)))</f>
        <v/>
      </c>
      <c r="J122">
        <f>IF($A122="","",INDEX(Accounts!$F$2:$F$51,MATCH($A122,Accounts!$A$2:$A$51,0)))</f>
        <v/>
      </c>
      <c r="K122">
        <f>IF($A122="","",IF(INDEX(Accounts!$G$2:$G$51,MATCH($A122,Accounts!$A$2:$A$51,0))="","",INDEX(Accounts!$G$2:$G$51,MATCH($A122,Accounts!$A$2:$A$51,0))))</f>
        <v/>
      </c>
      <c r="L122">
        <f>IF($A122="","",IF(INDEX(Accounts!$H$2:$H$51,MATCH($A122,Accounts!$A$2:$A$51,0))="","",INDEX(Accounts!$H$2:$H$51,MATCH($A122,Accounts!$A$2:$A$51,0))))</f>
        <v/>
      </c>
      <c r="M122">
        <f>IF(OR($A122="",$L122=""),"",$C122-$L122)</f>
        <v/>
      </c>
      <c r="N122">
        <f>IF($M122="","",MIN($C122,$D122,$F122)-$M122)</f>
        <v/>
      </c>
      <c r="O122">
        <f>IF($A122="","",IF($J122="Intraday trailing",MAX($H122,_xlfn.MAXIFS($V$1:$V121,$A$1:$A121,$A122)),MAX($H122,_xlfn.MAXIFS($D$1:$D121,$A$1:$A121,$A122))))</f>
        <v/>
      </c>
      <c r="P122">
        <f>IF($A122="","",IF($J122="Intraday trailing",MAX($O122,MAX($C122,$D122,$E122)),MAX($O122,$D122)))</f>
        <v/>
      </c>
      <c r="Q122">
        <f>IF($A122="","",IF($J122="Static",$H122-$I122,IF($J122="EOD trailing",IF($K122="",$O122-$I122,MIN($O122-$I122,$K122)),IF($K122="",$P122-$I122,MIN($P122-$I122,$K122)))))</f>
        <v/>
      </c>
      <c r="R122">
        <f>IF($A122="","",IF($J122="Static",$H122-$I122,IF($K122="",$P122-$I122,MIN($P122-$I122,$K122))))</f>
        <v/>
      </c>
      <c r="S122">
        <f>IF($A122="","",MIN($C122,$D122,$F122)-$Q122)</f>
        <v/>
      </c>
      <c r="T122">
        <f>IF($A122="","",$D122-$R122)</f>
        <v/>
      </c>
      <c r="U122">
        <f>IF($A122="","",IF(OR($S122&lt;=0,$T122&lt;=0,AND($N122&lt;&gt;"",$N122&lt;=0)),"LIMIT HIT","OK"))</f>
        <v/>
      </c>
      <c r="V122">
        <f>IF($A122="","",MAX($C122,$D122,$E122))</f>
        <v/>
      </c>
    </row>
    <row r="123">
      <c r="B123" s="7" t="n"/>
      <c r="G123">
        <f>IF($A123="","",$D123-$C123)</f>
        <v/>
      </c>
      <c r="H123">
        <f>IF($A123="","",INDEX(Accounts!$D$2:$D$51,MATCH($A123,Accounts!$A$2:$A$51,0)))</f>
        <v/>
      </c>
      <c r="I123">
        <f>IF($A123="","",INDEX(Accounts!$E$2:$E$51,MATCH($A123,Accounts!$A$2:$A$51,0)))</f>
        <v/>
      </c>
      <c r="J123">
        <f>IF($A123="","",INDEX(Accounts!$F$2:$F$51,MATCH($A123,Accounts!$A$2:$A$51,0)))</f>
        <v/>
      </c>
      <c r="K123">
        <f>IF($A123="","",IF(INDEX(Accounts!$G$2:$G$51,MATCH($A123,Accounts!$A$2:$A$51,0))="","",INDEX(Accounts!$G$2:$G$51,MATCH($A123,Accounts!$A$2:$A$51,0))))</f>
        <v/>
      </c>
      <c r="L123">
        <f>IF($A123="","",IF(INDEX(Accounts!$H$2:$H$51,MATCH($A123,Accounts!$A$2:$A$51,0))="","",INDEX(Accounts!$H$2:$H$51,MATCH($A123,Accounts!$A$2:$A$51,0))))</f>
        <v/>
      </c>
      <c r="M123">
        <f>IF(OR($A123="",$L123=""),"",$C123-$L123)</f>
        <v/>
      </c>
      <c r="N123">
        <f>IF($M123="","",MIN($C123,$D123,$F123)-$M123)</f>
        <v/>
      </c>
      <c r="O123">
        <f>IF($A123="","",IF($J123="Intraday trailing",MAX($H123,_xlfn.MAXIFS($V$1:$V122,$A$1:$A122,$A123)),MAX($H123,_xlfn.MAXIFS($D$1:$D122,$A$1:$A122,$A123))))</f>
        <v/>
      </c>
      <c r="P123">
        <f>IF($A123="","",IF($J123="Intraday trailing",MAX($O123,MAX($C123,$D123,$E123)),MAX($O123,$D123)))</f>
        <v/>
      </c>
      <c r="Q123">
        <f>IF($A123="","",IF($J123="Static",$H123-$I123,IF($J123="EOD trailing",IF($K123="",$O123-$I123,MIN($O123-$I123,$K123)),IF($K123="",$P123-$I123,MIN($P123-$I123,$K123)))))</f>
        <v/>
      </c>
      <c r="R123">
        <f>IF($A123="","",IF($J123="Static",$H123-$I123,IF($K123="",$P123-$I123,MIN($P123-$I123,$K123))))</f>
        <v/>
      </c>
      <c r="S123">
        <f>IF($A123="","",MIN($C123,$D123,$F123)-$Q123)</f>
        <v/>
      </c>
      <c r="T123">
        <f>IF($A123="","",$D123-$R123)</f>
        <v/>
      </c>
      <c r="U123">
        <f>IF($A123="","",IF(OR($S123&lt;=0,$T123&lt;=0,AND($N123&lt;&gt;"",$N123&lt;=0)),"LIMIT HIT","OK"))</f>
        <v/>
      </c>
      <c r="V123">
        <f>IF($A123="","",MAX($C123,$D123,$E123))</f>
        <v/>
      </c>
    </row>
    <row r="124">
      <c r="B124" s="7" t="n"/>
      <c r="G124">
        <f>IF($A124="","",$D124-$C124)</f>
        <v/>
      </c>
      <c r="H124">
        <f>IF($A124="","",INDEX(Accounts!$D$2:$D$51,MATCH($A124,Accounts!$A$2:$A$51,0)))</f>
        <v/>
      </c>
      <c r="I124">
        <f>IF($A124="","",INDEX(Accounts!$E$2:$E$51,MATCH($A124,Accounts!$A$2:$A$51,0)))</f>
        <v/>
      </c>
      <c r="J124">
        <f>IF($A124="","",INDEX(Accounts!$F$2:$F$51,MATCH($A124,Accounts!$A$2:$A$51,0)))</f>
        <v/>
      </c>
      <c r="K124">
        <f>IF($A124="","",IF(INDEX(Accounts!$G$2:$G$51,MATCH($A124,Accounts!$A$2:$A$51,0))="","",INDEX(Accounts!$G$2:$G$51,MATCH($A124,Accounts!$A$2:$A$51,0))))</f>
        <v/>
      </c>
      <c r="L124">
        <f>IF($A124="","",IF(INDEX(Accounts!$H$2:$H$51,MATCH($A124,Accounts!$A$2:$A$51,0))="","",INDEX(Accounts!$H$2:$H$51,MATCH($A124,Accounts!$A$2:$A$51,0))))</f>
        <v/>
      </c>
      <c r="M124">
        <f>IF(OR($A124="",$L124=""),"",$C124-$L124)</f>
        <v/>
      </c>
      <c r="N124">
        <f>IF($M124="","",MIN($C124,$D124,$F124)-$M124)</f>
        <v/>
      </c>
      <c r="O124">
        <f>IF($A124="","",IF($J124="Intraday trailing",MAX($H124,_xlfn.MAXIFS($V$1:$V123,$A$1:$A123,$A124)),MAX($H124,_xlfn.MAXIFS($D$1:$D123,$A$1:$A123,$A124))))</f>
        <v/>
      </c>
      <c r="P124">
        <f>IF($A124="","",IF($J124="Intraday trailing",MAX($O124,MAX($C124,$D124,$E124)),MAX($O124,$D124)))</f>
        <v/>
      </c>
      <c r="Q124">
        <f>IF($A124="","",IF($J124="Static",$H124-$I124,IF($J124="EOD trailing",IF($K124="",$O124-$I124,MIN($O124-$I124,$K124)),IF($K124="",$P124-$I124,MIN($P124-$I124,$K124)))))</f>
        <v/>
      </c>
      <c r="R124">
        <f>IF($A124="","",IF($J124="Static",$H124-$I124,IF($K124="",$P124-$I124,MIN($P124-$I124,$K124))))</f>
        <v/>
      </c>
      <c r="S124">
        <f>IF($A124="","",MIN($C124,$D124,$F124)-$Q124)</f>
        <v/>
      </c>
      <c r="T124">
        <f>IF($A124="","",$D124-$R124)</f>
        <v/>
      </c>
      <c r="U124">
        <f>IF($A124="","",IF(OR($S124&lt;=0,$T124&lt;=0,AND($N124&lt;&gt;"",$N124&lt;=0)),"LIMIT HIT","OK"))</f>
        <v/>
      </c>
      <c r="V124">
        <f>IF($A124="","",MAX($C124,$D124,$E124))</f>
        <v/>
      </c>
    </row>
    <row r="125">
      <c r="B125" s="7" t="n"/>
      <c r="G125">
        <f>IF($A125="","",$D125-$C125)</f>
        <v/>
      </c>
      <c r="H125">
        <f>IF($A125="","",INDEX(Accounts!$D$2:$D$51,MATCH($A125,Accounts!$A$2:$A$51,0)))</f>
        <v/>
      </c>
      <c r="I125">
        <f>IF($A125="","",INDEX(Accounts!$E$2:$E$51,MATCH($A125,Accounts!$A$2:$A$51,0)))</f>
        <v/>
      </c>
      <c r="J125">
        <f>IF($A125="","",INDEX(Accounts!$F$2:$F$51,MATCH($A125,Accounts!$A$2:$A$51,0)))</f>
        <v/>
      </c>
      <c r="K125">
        <f>IF($A125="","",IF(INDEX(Accounts!$G$2:$G$51,MATCH($A125,Accounts!$A$2:$A$51,0))="","",INDEX(Accounts!$G$2:$G$51,MATCH($A125,Accounts!$A$2:$A$51,0))))</f>
        <v/>
      </c>
      <c r="L125">
        <f>IF($A125="","",IF(INDEX(Accounts!$H$2:$H$51,MATCH($A125,Accounts!$A$2:$A$51,0))="","",INDEX(Accounts!$H$2:$H$51,MATCH($A125,Accounts!$A$2:$A$51,0))))</f>
        <v/>
      </c>
      <c r="M125">
        <f>IF(OR($A125="",$L125=""),"",$C125-$L125)</f>
        <v/>
      </c>
      <c r="N125">
        <f>IF($M125="","",MIN($C125,$D125,$F125)-$M125)</f>
        <v/>
      </c>
      <c r="O125">
        <f>IF($A125="","",IF($J125="Intraday trailing",MAX($H125,_xlfn.MAXIFS($V$1:$V124,$A$1:$A124,$A125)),MAX($H125,_xlfn.MAXIFS($D$1:$D124,$A$1:$A124,$A125))))</f>
        <v/>
      </c>
      <c r="P125">
        <f>IF($A125="","",IF($J125="Intraday trailing",MAX($O125,MAX($C125,$D125,$E125)),MAX($O125,$D125)))</f>
        <v/>
      </c>
      <c r="Q125">
        <f>IF($A125="","",IF($J125="Static",$H125-$I125,IF($J125="EOD trailing",IF($K125="",$O125-$I125,MIN($O125-$I125,$K125)),IF($K125="",$P125-$I125,MIN($P125-$I125,$K125)))))</f>
        <v/>
      </c>
      <c r="R125">
        <f>IF($A125="","",IF($J125="Static",$H125-$I125,IF($K125="",$P125-$I125,MIN($P125-$I125,$K125))))</f>
        <v/>
      </c>
      <c r="S125">
        <f>IF($A125="","",MIN($C125,$D125,$F125)-$Q125)</f>
        <v/>
      </c>
      <c r="T125">
        <f>IF($A125="","",$D125-$R125)</f>
        <v/>
      </c>
      <c r="U125">
        <f>IF($A125="","",IF(OR($S125&lt;=0,$T125&lt;=0,AND($N125&lt;&gt;"",$N125&lt;=0)),"LIMIT HIT","OK"))</f>
        <v/>
      </c>
      <c r="V125">
        <f>IF($A125="","",MAX($C125,$D125,$E125))</f>
        <v/>
      </c>
    </row>
    <row r="126">
      <c r="B126" s="7" t="n"/>
      <c r="G126">
        <f>IF($A126="","",$D126-$C126)</f>
        <v/>
      </c>
      <c r="H126">
        <f>IF($A126="","",INDEX(Accounts!$D$2:$D$51,MATCH($A126,Accounts!$A$2:$A$51,0)))</f>
        <v/>
      </c>
      <c r="I126">
        <f>IF($A126="","",INDEX(Accounts!$E$2:$E$51,MATCH($A126,Accounts!$A$2:$A$51,0)))</f>
        <v/>
      </c>
      <c r="J126">
        <f>IF($A126="","",INDEX(Accounts!$F$2:$F$51,MATCH($A126,Accounts!$A$2:$A$51,0)))</f>
        <v/>
      </c>
      <c r="K126">
        <f>IF($A126="","",IF(INDEX(Accounts!$G$2:$G$51,MATCH($A126,Accounts!$A$2:$A$51,0))="","",INDEX(Accounts!$G$2:$G$51,MATCH($A126,Accounts!$A$2:$A$51,0))))</f>
        <v/>
      </c>
      <c r="L126">
        <f>IF($A126="","",IF(INDEX(Accounts!$H$2:$H$51,MATCH($A126,Accounts!$A$2:$A$51,0))="","",INDEX(Accounts!$H$2:$H$51,MATCH($A126,Accounts!$A$2:$A$51,0))))</f>
        <v/>
      </c>
      <c r="M126">
        <f>IF(OR($A126="",$L126=""),"",$C126-$L126)</f>
        <v/>
      </c>
      <c r="N126">
        <f>IF($M126="","",MIN($C126,$D126,$F126)-$M126)</f>
        <v/>
      </c>
      <c r="O126">
        <f>IF($A126="","",IF($J126="Intraday trailing",MAX($H126,_xlfn.MAXIFS($V$1:$V125,$A$1:$A125,$A126)),MAX($H126,_xlfn.MAXIFS($D$1:$D125,$A$1:$A125,$A126))))</f>
        <v/>
      </c>
      <c r="P126">
        <f>IF($A126="","",IF($J126="Intraday trailing",MAX($O126,MAX($C126,$D126,$E126)),MAX($O126,$D126)))</f>
        <v/>
      </c>
      <c r="Q126">
        <f>IF($A126="","",IF($J126="Static",$H126-$I126,IF($J126="EOD trailing",IF($K126="",$O126-$I126,MIN($O126-$I126,$K126)),IF($K126="",$P126-$I126,MIN($P126-$I126,$K126)))))</f>
        <v/>
      </c>
      <c r="R126">
        <f>IF($A126="","",IF($J126="Static",$H126-$I126,IF($K126="",$P126-$I126,MIN($P126-$I126,$K126))))</f>
        <v/>
      </c>
      <c r="S126">
        <f>IF($A126="","",MIN($C126,$D126,$F126)-$Q126)</f>
        <v/>
      </c>
      <c r="T126">
        <f>IF($A126="","",$D126-$R126)</f>
        <v/>
      </c>
      <c r="U126">
        <f>IF($A126="","",IF(OR($S126&lt;=0,$T126&lt;=0,AND($N126&lt;&gt;"",$N126&lt;=0)),"LIMIT HIT","OK"))</f>
        <v/>
      </c>
      <c r="V126">
        <f>IF($A126="","",MAX($C126,$D126,$E126))</f>
        <v/>
      </c>
    </row>
    <row r="127">
      <c r="B127" s="7" t="n"/>
      <c r="G127">
        <f>IF($A127="","",$D127-$C127)</f>
        <v/>
      </c>
      <c r="H127">
        <f>IF($A127="","",INDEX(Accounts!$D$2:$D$51,MATCH($A127,Accounts!$A$2:$A$51,0)))</f>
        <v/>
      </c>
      <c r="I127">
        <f>IF($A127="","",INDEX(Accounts!$E$2:$E$51,MATCH($A127,Accounts!$A$2:$A$51,0)))</f>
        <v/>
      </c>
      <c r="J127">
        <f>IF($A127="","",INDEX(Accounts!$F$2:$F$51,MATCH($A127,Accounts!$A$2:$A$51,0)))</f>
        <v/>
      </c>
      <c r="K127">
        <f>IF($A127="","",IF(INDEX(Accounts!$G$2:$G$51,MATCH($A127,Accounts!$A$2:$A$51,0))="","",INDEX(Accounts!$G$2:$G$51,MATCH($A127,Accounts!$A$2:$A$51,0))))</f>
        <v/>
      </c>
      <c r="L127">
        <f>IF($A127="","",IF(INDEX(Accounts!$H$2:$H$51,MATCH($A127,Accounts!$A$2:$A$51,0))="","",INDEX(Accounts!$H$2:$H$51,MATCH($A127,Accounts!$A$2:$A$51,0))))</f>
        <v/>
      </c>
      <c r="M127">
        <f>IF(OR($A127="",$L127=""),"",$C127-$L127)</f>
        <v/>
      </c>
      <c r="N127">
        <f>IF($M127="","",MIN($C127,$D127,$F127)-$M127)</f>
        <v/>
      </c>
      <c r="O127">
        <f>IF($A127="","",IF($J127="Intraday trailing",MAX($H127,_xlfn.MAXIFS($V$1:$V126,$A$1:$A126,$A127)),MAX($H127,_xlfn.MAXIFS($D$1:$D126,$A$1:$A126,$A127))))</f>
        <v/>
      </c>
      <c r="P127">
        <f>IF($A127="","",IF($J127="Intraday trailing",MAX($O127,MAX($C127,$D127,$E127)),MAX($O127,$D127)))</f>
        <v/>
      </c>
      <c r="Q127">
        <f>IF($A127="","",IF($J127="Static",$H127-$I127,IF($J127="EOD trailing",IF($K127="",$O127-$I127,MIN($O127-$I127,$K127)),IF($K127="",$P127-$I127,MIN($P127-$I127,$K127)))))</f>
        <v/>
      </c>
      <c r="R127">
        <f>IF($A127="","",IF($J127="Static",$H127-$I127,IF($K127="",$P127-$I127,MIN($P127-$I127,$K127))))</f>
        <v/>
      </c>
      <c r="S127">
        <f>IF($A127="","",MIN($C127,$D127,$F127)-$Q127)</f>
        <v/>
      </c>
      <c r="T127">
        <f>IF($A127="","",$D127-$R127)</f>
        <v/>
      </c>
      <c r="U127">
        <f>IF($A127="","",IF(OR($S127&lt;=0,$T127&lt;=0,AND($N127&lt;&gt;"",$N127&lt;=0)),"LIMIT HIT","OK"))</f>
        <v/>
      </c>
      <c r="V127">
        <f>IF($A127="","",MAX($C127,$D127,$E127))</f>
        <v/>
      </c>
    </row>
    <row r="128">
      <c r="B128" s="7" t="n"/>
      <c r="G128">
        <f>IF($A128="","",$D128-$C128)</f>
        <v/>
      </c>
      <c r="H128">
        <f>IF($A128="","",INDEX(Accounts!$D$2:$D$51,MATCH($A128,Accounts!$A$2:$A$51,0)))</f>
        <v/>
      </c>
      <c r="I128">
        <f>IF($A128="","",INDEX(Accounts!$E$2:$E$51,MATCH($A128,Accounts!$A$2:$A$51,0)))</f>
        <v/>
      </c>
      <c r="J128">
        <f>IF($A128="","",INDEX(Accounts!$F$2:$F$51,MATCH($A128,Accounts!$A$2:$A$51,0)))</f>
        <v/>
      </c>
      <c r="K128">
        <f>IF($A128="","",IF(INDEX(Accounts!$G$2:$G$51,MATCH($A128,Accounts!$A$2:$A$51,0))="","",INDEX(Accounts!$G$2:$G$51,MATCH($A128,Accounts!$A$2:$A$51,0))))</f>
        <v/>
      </c>
      <c r="L128">
        <f>IF($A128="","",IF(INDEX(Accounts!$H$2:$H$51,MATCH($A128,Accounts!$A$2:$A$51,0))="","",INDEX(Accounts!$H$2:$H$51,MATCH($A128,Accounts!$A$2:$A$51,0))))</f>
        <v/>
      </c>
      <c r="M128">
        <f>IF(OR($A128="",$L128=""),"",$C128-$L128)</f>
        <v/>
      </c>
      <c r="N128">
        <f>IF($M128="","",MIN($C128,$D128,$F128)-$M128)</f>
        <v/>
      </c>
      <c r="O128">
        <f>IF($A128="","",IF($J128="Intraday trailing",MAX($H128,_xlfn.MAXIFS($V$1:$V127,$A$1:$A127,$A128)),MAX($H128,_xlfn.MAXIFS($D$1:$D127,$A$1:$A127,$A128))))</f>
        <v/>
      </c>
      <c r="P128">
        <f>IF($A128="","",IF($J128="Intraday trailing",MAX($O128,MAX($C128,$D128,$E128)),MAX($O128,$D128)))</f>
        <v/>
      </c>
      <c r="Q128">
        <f>IF($A128="","",IF($J128="Static",$H128-$I128,IF($J128="EOD trailing",IF($K128="",$O128-$I128,MIN($O128-$I128,$K128)),IF($K128="",$P128-$I128,MIN($P128-$I128,$K128)))))</f>
        <v/>
      </c>
      <c r="R128">
        <f>IF($A128="","",IF($J128="Static",$H128-$I128,IF($K128="",$P128-$I128,MIN($P128-$I128,$K128))))</f>
        <v/>
      </c>
      <c r="S128">
        <f>IF($A128="","",MIN($C128,$D128,$F128)-$Q128)</f>
        <v/>
      </c>
      <c r="T128">
        <f>IF($A128="","",$D128-$R128)</f>
        <v/>
      </c>
      <c r="U128">
        <f>IF($A128="","",IF(OR($S128&lt;=0,$T128&lt;=0,AND($N128&lt;&gt;"",$N128&lt;=0)),"LIMIT HIT","OK"))</f>
        <v/>
      </c>
      <c r="V128">
        <f>IF($A128="","",MAX($C128,$D128,$E128))</f>
        <v/>
      </c>
    </row>
    <row r="129">
      <c r="B129" s="7" t="n"/>
      <c r="G129">
        <f>IF($A129="","",$D129-$C129)</f>
        <v/>
      </c>
      <c r="H129">
        <f>IF($A129="","",INDEX(Accounts!$D$2:$D$51,MATCH($A129,Accounts!$A$2:$A$51,0)))</f>
        <v/>
      </c>
      <c r="I129">
        <f>IF($A129="","",INDEX(Accounts!$E$2:$E$51,MATCH($A129,Accounts!$A$2:$A$51,0)))</f>
        <v/>
      </c>
      <c r="J129">
        <f>IF($A129="","",INDEX(Accounts!$F$2:$F$51,MATCH($A129,Accounts!$A$2:$A$51,0)))</f>
        <v/>
      </c>
      <c r="K129">
        <f>IF($A129="","",IF(INDEX(Accounts!$G$2:$G$51,MATCH($A129,Accounts!$A$2:$A$51,0))="","",INDEX(Accounts!$G$2:$G$51,MATCH($A129,Accounts!$A$2:$A$51,0))))</f>
        <v/>
      </c>
      <c r="L129">
        <f>IF($A129="","",IF(INDEX(Accounts!$H$2:$H$51,MATCH($A129,Accounts!$A$2:$A$51,0))="","",INDEX(Accounts!$H$2:$H$51,MATCH($A129,Accounts!$A$2:$A$51,0))))</f>
        <v/>
      </c>
      <c r="M129">
        <f>IF(OR($A129="",$L129=""),"",$C129-$L129)</f>
        <v/>
      </c>
      <c r="N129">
        <f>IF($M129="","",MIN($C129,$D129,$F129)-$M129)</f>
        <v/>
      </c>
      <c r="O129">
        <f>IF($A129="","",IF($J129="Intraday trailing",MAX($H129,_xlfn.MAXIFS($V$1:$V128,$A$1:$A128,$A129)),MAX($H129,_xlfn.MAXIFS($D$1:$D128,$A$1:$A128,$A129))))</f>
        <v/>
      </c>
      <c r="P129">
        <f>IF($A129="","",IF($J129="Intraday trailing",MAX($O129,MAX($C129,$D129,$E129)),MAX($O129,$D129)))</f>
        <v/>
      </c>
      <c r="Q129">
        <f>IF($A129="","",IF($J129="Static",$H129-$I129,IF($J129="EOD trailing",IF($K129="",$O129-$I129,MIN($O129-$I129,$K129)),IF($K129="",$P129-$I129,MIN($P129-$I129,$K129)))))</f>
        <v/>
      </c>
      <c r="R129">
        <f>IF($A129="","",IF($J129="Static",$H129-$I129,IF($K129="",$P129-$I129,MIN($P129-$I129,$K129))))</f>
        <v/>
      </c>
      <c r="S129">
        <f>IF($A129="","",MIN($C129,$D129,$F129)-$Q129)</f>
        <v/>
      </c>
      <c r="T129">
        <f>IF($A129="","",$D129-$R129)</f>
        <v/>
      </c>
      <c r="U129">
        <f>IF($A129="","",IF(OR($S129&lt;=0,$T129&lt;=0,AND($N129&lt;&gt;"",$N129&lt;=0)),"LIMIT HIT","OK"))</f>
        <v/>
      </c>
      <c r="V129">
        <f>IF($A129="","",MAX($C129,$D129,$E129))</f>
        <v/>
      </c>
    </row>
    <row r="130">
      <c r="B130" s="7" t="n"/>
      <c r="G130">
        <f>IF($A130="","",$D130-$C130)</f>
        <v/>
      </c>
      <c r="H130">
        <f>IF($A130="","",INDEX(Accounts!$D$2:$D$51,MATCH($A130,Accounts!$A$2:$A$51,0)))</f>
        <v/>
      </c>
      <c r="I130">
        <f>IF($A130="","",INDEX(Accounts!$E$2:$E$51,MATCH($A130,Accounts!$A$2:$A$51,0)))</f>
        <v/>
      </c>
      <c r="J130">
        <f>IF($A130="","",INDEX(Accounts!$F$2:$F$51,MATCH($A130,Accounts!$A$2:$A$51,0)))</f>
        <v/>
      </c>
      <c r="K130">
        <f>IF($A130="","",IF(INDEX(Accounts!$G$2:$G$51,MATCH($A130,Accounts!$A$2:$A$51,0))="","",INDEX(Accounts!$G$2:$G$51,MATCH($A130,Accounts!$A$2:$A$51,0))))</f>
        <v/>
      </c>
      <c r="L130">
        <f>IF($A130="","",IF(INDEX(Accounts!$H$2:$H$51,MATCH($A130,Accounts!$A$2:$A$51,0))="","",INDEX(Accounts!$H$2:$H$51,MATCH($A130,Accounts!$A$2:$A$51,0))))</f>
        <v/>
      </c>
      <c r="M130">
        <f>IF(OR($A130="",$L130=""),"",$C130-$L130)</f>
        <v/>
      </c>
      <c r="N130">
        <f>IF($M130="","",MIN($C130,$D130,$F130)-$M130)</f>
        <v/>
      </c>
      <c r="O130">
        <f>IF($A130="","",IF($J130="Intraday trailing",MAX($H130,_xlfn.MAXIFS($V$1:$V129,$A$1:$A129,$A130)),MAX($H130,_xlfn.MAXIFS($D$1:$D129,$A$1:$A129,$A130))))</f>
        <v/>
      </c>
      <c r="P130">
        <f>IF($A130="","",IF($J130="Intraday trailing",MAX($O130,MAX($C130,$D130,$E130)),MAX($O130,$D130)))</f>
        <v/>
      </c>
      <c r="Q130">
        <f>IF($A130="","",IF($J130="Static",$H130-$I130,IF($J130="EOD trailing",IF($K130="",$O130-$I130,MIN($O130-$I130,$K130)),IF($K130="",$P130-$I130,MIN($P130-$I130,$K130)))))</f>
        <v/>
      </c>
      <c r="R130">
        <f>IF($A130="","",IF($J130="Static",$H130-$I130,IF($K130="",$P130-$I130,MIN($P130-$I130,$K130))))</f>
        <v/>
      </c>
      <c r="S130">
        <f>IF($A130="","",MIN($C130,$D130,$F130)-$Q130)</f>
        <v/>
      </c>
      <c r="T130">
        <f>IF($A130="","",$D130-$R130)</f>
        <v/>
      </c>
      <c r="U130">
        <f>IF($A130="","",IF(OR($S130&lt;=0,$T130&lt;=0,AND($N130&lt;&gt;"",$N130&lt;=0)),"LIMIT HIT","OK"))</f>
        <v/>
      </c>
      <c r="V130">
        <f>IF($A130="","",MAX($C130,$D130,$E130))</f>
        <v/>
      </c>
    </row>
    <row r="131">
      <c r="B131" s="7" t="n"/>
      <c r="G131">
        <f>IF($A131="","",$D131-$C131)</f>
        <v/>
      </c>
      <c r="H131">
        <f>IF($A131="","",INDEX(Accounts!$D$2:$D$51,MATCH($A131,Accounts!$A$2:$A$51,0)))</f>
        <v/>
      </c>
      <c r="I131">
        <f>IF($A131="","",INDEX(Accounts!$E$2:$E$51,MATCH($A131,Accounts!$A$2:$A$51,0)))</f>
        <v/>
      </c>
      <c r="J131">
        <f>IF($A131="","",INDEX(Accounts!$F$2:$F$51,MATCH($A131,Accounts!$A$2:$A$51,0)))</f>
        <v/>
      </c>
      <c r="K131">
        <f>IF($A131="","",IF(INDEX(Accounts!$G$2:$G$51,MATCH($A131,Accounts!$A$2:$A$51,0))="","",INDEX(Accounts!$G$2:$G$51,MATCH($A131,Accounts!$A$2:$A$51,0))))</f>
        <v/>
      </c>
      <c r="L131">
        <f>IF($A131="","",IF(INDEX(Accounts!$H$2:$H$51,MATCH($A131,Accounts!$A$2:$A$51,0))="","",INDEX(Accounts!$H$2:$H$51,MATCH($A131,Accounts!$A$2:$A$51,0))))</f>
        <v/>
      </c>
      <c r="M131">
        <f>IF(OR($A131="",$L131=""),"",$C131-$L131)</f>
        <v/>
      </c>
      <c r="N131">
        <f>IF($M131="","",MIN($C131,$D131,$F131)-$M131)</f>
        <v/>
      </c>
      <c r="O131">
        <f>IF($A131="","",IF($J131="Intraday trailing",MAX($H131,_xlfn.MAXIFS($V$1:$V130,$A$1:$A130,$A131)),MAX($H131,_xlfn.MAXIFS($D$1:$D130,$A$1:$A130,$A131))))</f>
        <v/>
      </c>
      <c r="P131">
        <f>IF($A131="","",IF($J131="Intraday trailing",MAX($O131,MAX($C131,$D131,$E131)),MAX($O131,$D131)))</f>
        <v/>
      </c>
      <c r="Q131">
        <f>IF($A131="","",IF($J131="Static",$H131-$I131,IF($J131="EOD trailing",IF($K131="",$O131-$I131,MIN($O131-$I131,$K131)),IF($K131="",$P131-$I131,MIN($P131-$I131,$K131)))))</f>
        <v/>
      </c>
      <c r="R131">
        <f>IF($A131="","",IF($J131="Static",$H131-$I131,IF($K131="",$P131-$I131,MIN($P131-$I131,$K131))))</f>
        <v/>
      </c>
      <c r="S131">
        <f>IF($A131="","",MIN($C131,$D131,$F131)-$Q131)</f>
        <v/>
      </c>
      <c r="T131">
        <f>IF($A131="","",$D131-$R131)</f>
        <v/>
      </c>
      <c r="U131">
        <f>IF($A131="","",IF(OR($S131&lt;=0,$T131&lt;=0,AND($N131&lt;&gt;"",$N131&lt;=0)),"LIMIT HIT","OK"))</f>
        <v/>
      </c>
      <c r="V131">
        <f>IF($A131="","",MAX($C131,$D131,$E131))</f>
        <v/>
      </c>
    </row>
    <row r="132">
      <c r="B132" s="7" t="n"/>
      <c r="G132">
        <f>IF($A132="","",$D132-$C132)</f>
        <v/>
      </c>
      <c r="H132">
        <f>IF($A132="","",INDEX(Accounts!$D$2:$D$51,MATCH($A132,Accounts!$A$2:$A$51,0)))</f>
        <v/>
      </c>
      <c r="I132">
        <f>IF($A132="","",INDEX(Accounts!$E$2:$E$51,MATCH($A132,Accounts!$A$2:$A$51,0)))</f>
        <v/>
      </c>
      <c r="J132">
        <f>IF($A132="","",INDEX(Accounts!$F$2:$F$51,MATCH($A132,Accounts!$A$2:$A$51,0)))</f>
        <v/>
      </c>
      <c r="K132">
        <f>IF($A132="","",IF(INDEX(Accounts!$G$2:$G$51,MATCH($A132,Accounts!$A$2:$A$51,0))="","",INDEX(Accounts!$G$2:$G$51,MATCH($A132,Accounts!$A$2:$A$51,0))))</f>
        <v/>
      </c>
      <c r="L132">
        <f>IF($A132="","",IF(INDEX(Accounts!$H$2:$H$51,MATCH($A132,Accounts!$A$2:$A$51,0))="","",INDEX(Accounts!$H$2:$H$51,MATCH($A132,Accounts!$A$2:$A$51,0))))</f>
        <v/>
      </c>
      <c r="M132">
        <f>IF(OR($A132="",$L132=""),"",$C132-$L132)</f>
        <v/>
      </c>
      <c r="N132">
        <f>IF($M132="","",MIN($C132,$D132,$F132)-$M132)</f>
        <v/>
      </c>
      <c r="O132">
        <f>IF($A132="","",IF($J132="Intraday trailing",MAX($H132,_xlfn.MAXIFS($V$1:$V131,$A$1:$A131,$A132)),MAX($H132,_xlfn.MAXIFS($D$1:$D131,$A$1:$A131,$A132))))</f>
        <v/>
      </c>
      <c r="P132">
        <f>IF($A132="","",IF($J132="Intraday trailing",MAX($O132,MAX($C132,$D132,$E132)),MAX($O132,$D132)))</f>
        <v/>
      </c>
      <c r="Q132">
        <f>IF($A132="","",IF($J132="Static",$H132-$I132,IF($J132="EOD trailing",IF($K132="",$O132-$I132,MIN($O132-$I132,$K132)),IF($K132="",$P132-$I132,MIN($P132-$I132,$K132)))))</f>
        <v/>
      </c>
      <c r="R132">
        <f>IF($A132="","",IF($J132="Static",$H132-$I132,IF($K132="",$P132-$I132,MIN($P132-$I132,$K132))))</f>
        <v/>
      </c>
      <c r="S132">
        <f>IF($A132="","",MIN($C132,$D132,$F132)-$Q132)</f>
        <v/>
      </c>
      <c r="T132">
        <f>IF($A132="","",$D132-$R132)</f>
        <v/>
      </c>
      <c r="U132">
        <f>IF($A132="","",IF(OR($S132&lt;=0,$T132&lt;=0,AND($N132&lt;&gt;"",$N132&lt;=0)),"LIMIT HIT","OK"))</f>
        <v/>
      </c>
      <c r="V132">
        <f>IF($A132="","",MAX($C132,$D132,$E132))</f>
        <v/>
      </c>
    </row>
    <row r="133">
      <c r="B133" s="7" t="n"/>
      <c r="G133">
        <f>IF($A133="","",$D133-$C133)</f>
        <v/>
      </c>
      <c r="H133">
        <f>IF($A133="","",INDEX(Accounts!$D$2:$D$51,MATCH($A133,Accounts!$A$2:$A$51,0)))</f>
        <v/>
      </c>
      <c r="I133">
        <f>IF($A133="","",INDEX(Accounts!$E$2:$E$51,MATCH($A133,Accounts!$A$2:$A$51,0)))</f>
        <v/>
      </c>
      <c r="J133">
        <f>IF($A133="","",INDEX(Accounts!$F$2:$F$51,MATCH($A133,Accounts!$A$2:$A$51,0)))</f>
        <v/>
      </c>
      <c r="K133">
        <f>IF($A133="","",IF(INDEX(Accounts!$G$2:$G$51,MATCH($A133,Accounts!$A$2:$A$51,0))="","",INDEX(Accounts!$G$2:$G$51,MATCH($A133,Accounts!$A$2:$A$51,0))))</f>
        <v/>
      </c>
      <c r="L133">
        <f>IF($A133="","",IF(INDEX(Accounts!$H$2:$H$51,MATCH($A133,Accounts!$A$2:$A$51,0))="","",INDEX(Accounts!$H$2:$H$51,MATCH($A133,Accounts!$A$2:$A$51,0))))</f>
        <v/>
      </c>
      <c r="M133">
        <f>IF(OR($A133="",$L133=""),"",$C133-$L133)</f>
        <v/>
      </c>
      <c r="N133">
        <f>IF($M133="","",MIN($C133,$D133,$F133)-$M133)</f>
        <v/>
      </c>
      <c r="O133">
        <f>IF($A133="","",IF($J133="Intraday trailing",MAX($H133,_xlfn.MAXIFS($V$1:$V132,$A$1:$A132,$A133)),MAX($H133,_xlfn.MAXIFS($D$1:$D132,$A$1:$A132,$A133))))</f>
        <v/>
      </c>
      <c r="P133">
        <f>IF($A133="","",IF($J133="Intraday trailing",MAX($O133,MAX($C133,$D133,$E133)),MAX($O133,$D133)))</f>
        <v/>
      </c>
      <c r="Q133">
        <f>IF($A133="","",IF($J133="Static",$H133-$I133,IF($J133="EOD trailing",IF($K133="",$O133-$I133,MIN($O133-$I133,$K133)),IF($K133="",$P133-$I133,MIN($P133-$I133,$K133)))))</f>
        <v/>
      </c>
      <c r="R133">
        <f>IF($A133="","",IF($J133="Static",$H133-$I133,IF($K133="",$P133-$I133,MIN($P133-$I133,$K133))))</f>
        <v/>
      </c>
      <c r="S133">
        <f>IF($A133="","",MIN($C133,$D133,$F133)-$Q133)</f>
        <v/>
      </c>
      <c r="T133">
        <f>IF($A133="","",$D133-$R133)</f>
        <v/>
      </c>
      <c r="U133">
        <f>IF($A133="","",IF(OR($S133&lt;=0,$T133&lt;=0,AND($N133&lt;&gt;"",$N133&lt;=0)),"LIMIT HIT","OK"))</f>
        <v/>
      </c>
      <c r="V133">
        <f>IF($A133="","",MAX($C133,$D133,$E133))</f>
        <v/>
      </c>
    </row>
    <row r="134">
      <c r="B134" s="7" t="n"/>
      <c r="G134">
        <f>IF($A134="","",$D134-$C134)</f>
        <v/>
      </c>
      <c r="H134">
        <f>IF($A134="","",INDEX(Accounts!$D$2:$D$51,MATCH($A134,Accounts!$A$2:$A$51,0)))</f>
        <v/>
      </c>
      <c r="I134">
        <f>IF($A134="","",INDEX(Accounts!$E$2:$E$51,MATCH($A134,Accounts!$A$2:$A$51,0)))</f>
        <v/>
      </c>
      <c r="J134">
        <f>IF($A134="","",INDEX(Accounts!$F$2:$F$51,MATCH($A134,Accounts!$A$2:$A$51,0)))</f>
        <v/>
      </c>
      <c r="K134">
        <f>IF($A134="","",IF(INDEX(Accounts!$G$2:$G$51,MATCH($A134,Accounts!$A$2:$A$51,0))="","",INDEX(Accounts!$G$2:$G$51,MATCH($A134,Accounts!$A$2:$A$51,0))))</f>
        <v/>
      </c>
      <c r="L134">
        <f>IF($A134="","",IF(INDEX(Accounts!$H$2:$H$51,MATCH($A134,Accounts!$A$2:$A$51,0))="","",INDEX(Accounts!$H$2:$H$51,MATCH($A134,Accounts!$A$2:$A$51,0))))</f>
        <v/>
      </c>
      <c r="M134">
        <f>IF(OR($A134="",$L134=""),"",$C134-$L134)</f>
        <v/>
      </c>
      <c r="N134">
        <f>IF($M134="","",MIN($C134,$D134,$F134)-$M134)</f>
        <v/>
      </c>
      <c r="O134">
        <f>IF($A134="","",IF($J134="Intraday trailing",MAX($H134,_xlfn.MAXIFS($V$1:$V133,$A$1:$A133,$A134)),MAX($H134,_xlfn.MAXIFS($D$1:$D133,$A$1:$A133,$A134))))</f>
        <v/>
      </c>
      <c r="P134">
        <f>IF($A134="","",IF($J134="Intraday trailing",MAX($O134,MAX($C134,$D134,$E134)),MAX($O134,$D134)))</f>
        <v/>
      </c>
      <c r="Q134">
        <f>IF($A134="","",IF($J134="Static",$H134-$I134,IF($J134="EOD trailing",IF($K134="",$O134-$I134,MIN($O134-$I134,$K134)),IF($K134="",$P134-$I134,MIN($P134-$I134,$K134)))))</f>
        <v/>
      </c>
      <c r="R134">
        <f>IF($A134="","",IF($J134="Static",$H134-$I134,IF($K134="",$P134-$I134,MIN($P134-$I134,$K134))))</f>
        <v/>
      </c>
      <c r="S134">
        <f>IF($A134="","",MIN($C134,$D134,$F134)-$Q134)</f>
        <v/>
      </c>
      <c r="T134">
        <f>IF($A134="","",$D134-$R134)</f>
        <v/>
      </c>
      <c r="U134">
        <f>IF($A134="","",IF(OR($S134&lt;=0,$T134&lt;=0,AND($N134&lt;&gt;"",$N134&lt;=0)),"LIMIT HIT","OK"))</f>
        <v/>
      </c>
      <c r="V134">
        <f>IF($A134="","",MAX($C134,$D134,$E134))</f>
        <v/>
      </c>
    </row>
    <row r="135">
      <c r="B135" s="7" t="n"/>
      <c r="G135">
        <f>IF($A135="","",$D135-$C135)</f>
        <v/>
      </c>
      <c r="H135">
        <f>IF($A135="","",INDEX(Accounts!$D$2:$D$51,MATCH($A135,Accounts!$A$2:$A$51,0)))</f>
        <v/>
      </c>
      <c r="I135">
        <f>IF($A135="","",INDEX(Accounts!$E$2:$E$51,MATCH($A135,Accounts!$A$2:$A$51,0)))</f>
        <v/>
      </c>
      <c r="J135">
        <f>IF($A135="","",INDEX(Accounts!$F$2:$F$51,MATCH($A135,Accounts!$A$2:$A$51,0)))</f>
        <v/>
      </c>
      <c r="K135">
        <f>IF($A135="","",IF(INDEX(Accounts!$G$2:$G$51,MATCH($A135,Accounts!$A$2:$A$51,0))="","",INDEX(Accounts!$G$2:$G$51,MATCH($A135,Accounts!$A$2:$A$51,0))))</f>
        <v/>
      </c>
      <c r="L135">
        <f>IF($A135="","",IF(INDEX(Accounts!$H$2:$H$51,MATCH($A135,Accounts!$A$2:$A$51,0))="","",INDEX(Accounts!$H$2:$H$51,MATCH($A135,Accounts!$A$2:$A$51,0))))</f>
        <v/>
      </c>
      <c r="M135">
        <f>IF(OR($A135="",$L135=""),"",$C135-$L135)</f>
        <v/>
      </c>
      <c r="N135">
        <f>IF($M135="","",MIN($C135,$D135,$F135)-$M135)</f>
        <v/>
      </c>
      <c r="O135">
        <f>IF($A135="","",IF($J135="Intraday trailing",MAX($H135,_xlfn.MAXIFS($V$1:$V134,$A$1:$A134,$A135)),MAX($H135,_xlfn.MAXIFS($D$1:$D134,$A$1:$A134,$A135))))</f>
        <v/>
      </c>
      <c r="P135">
        <f>IF($A135="","",IF($J135="Intraday trailing",MAX($O135,MAX($C135,$D135,$E135)),MAX($O135,$D135)))</f>
        <v/>
      </c>
      <c r="Q135">
        <f>IF($A135="","",IF($J135="Static",$H135-$I135,IF($J135="EOD trailing",IF($K135="",$O135-$I135,MIN($O135-$I135,$K135)),IF($K135="",$P135-$I135,MIN($P135-$I135,$K135)))))</f>
        <v/>
      </c>
      <c r="R135">
        <f>IF($A135="","",IF($J135="Static",$H135-$I135,IF($K135="",$P135-$I135,MIN($P135-$I135,$K135))))</f>
        <v/>
      </c>
      <c r="S135">
        <f>IF($A135="","",MIN($C135,$D135,$F135)-$Q135)</f>
        <v/>
      </c>
      <c r="T135">
        <f>IF($A135="","",$D135-$R135)</f>
        <v/>
      </c>
      <c r="U135">
        <f>IF($A135="","",IF(OR($S135&lt;=0,$T135&lt;=0,AND($N135&lt;&gt;"",$N135&lt;=0)),"LIMIT HIT","OK"))</f>
        <v/>
      </c>
      <c r="V135">
        <f>IF($A135="","",MAX($C135,$D135,$E135))</f>
        <v/>
      </c>
    </row>
    <row r="136">
      <c r="B136" s="7" t="n"/>
      <c r="G136">
        <f>IF($A136="","",$D136-$C136)</f>
        <v/>
      </c>
      <c r="H136">
        <f>IF($A136="","",INDEX(Accounts!$D$2:$D$51,MATCH($A136,Accounts!$A$2:$A$51,0)))</f>
        <v/>
      </c>
      <c r="I136">
        <f>IF($A136="","",INDEX(Accounts!$E$2:$E$51,MATCH($A136,Accounts!$A$2:$A$51,0)))</f>
        <v/>
      </c>
      <c r="J136">
        <f>IF($A136="","",INDEX(Accounts!$F$2:$F$51,MATCH($A136,Accounts!$A$2:$A$51,0)))</f>
        <v/>
      </c>
      <c r="K136">
        <f>IF($A136="","",IF(INDEX(Accounts!$G$2:$G$51,MATCH($A136,Accounts!$A$2:$A$51,0))="","",INDEX(Accounts!$G$2:$G$51,MATCH($A136,Accounts!$A$2:$A$51,0))))</f>
        <v/>
      </c>
      <c r="L136">
        <f>IF($A136="","",IF(INDEX(Accounts!$H$2:$H$51,MATCH($A136,Accounts!$A$2:$A$51,0))="","",INDEX(Accounts!$H$2:$H$51,MATCH($A136,Accounts!$A$2:$A$51,0))))</f>
        <v/>
      </c>
      <c r="M136">
        <f>IF(OR($A136="",$L136=""),"",$C136-$L136)</f>
        <v/>
      </c>
      <c r="N136">
        <f>IF($M136="","",MIN($C136,$D136,$F136)-$M136)</f>
        <v/>
      </c>
      <c r="O136">
        <f>IF($A136="","",IF($J136="Intraday trailing",MAX($H136,_xlfn.MAXIFS($V$1:$V135,$A$1:$A135,$A136)),MAX($H136,_xlfn.MAXIFS($D$1:$D135,$A$1:$A135,$A136))))</f>
        <v/>
      </c>
      <c r="P136">
        <f>IF($A136="","",IF($J136="Intraday trailing",MAX($O136,MAX($C136,$D136,$E136)),MAX($O136,$D136)))</f>
        <v/>
      </c>
      <c r="Q136">
        <f>IF($A136="","",IF($J136="Static",$H136-$I136,IF($J136="EOD trailing",IF($K136="",$O136-$I136,MIN($O136-$I136,$K136)),IF($K136="",$P136-$I136,MIN($P136-$I136,$K136)))))</f>
        <v/>
      </c>
      <c r="R136">
        <f>IF($A136="","",IF($J136="Static",$H136-$I136,IF($K136="",$P136-$I136,MIN($P136-$I136,$K136))))</f>
        <v/>
      </c>
      <c r="S136">
        <f>IF($A136="","",MIN($C136,$D136,$F136)-$Q136)</f>
        <v/>
      </c>
      <c r="T136">
        <f>IF($A136="","",$D136-$R136)</f>
        <v/>
      </c>
      <c r="U136">
        <f>IF($A136="","",IF(OR($S136&lt;=0,$T136&lt;=0,AND($N136&lt;&gt;"",$N136&lt;=0)),"LIMIT HIT","OK"))</f>
        <v/>
      </c>
      <c r="V136">
        <f>IF($A136="","",MAX($C136,$D136,$E136))</f>
        <v/>
      </c>
    </row>
    <row r="137">
      <c r="B137" s="7" t="n"/>
      <c r="G137">
        <f>IF($A137="","",$D137-$C137)</f>
        <v/>
      </c>
      <c r="H137">
        <f>IF($A137="","",INDEX(Accounts!$D$2:$D$51,MATCH($A137,Accounts!$A$2:$A$51,0)))</f>
        <v/>
      </c>
      <c r="I137">
        <f>IF($A137="","",INDEX(Accounts!$E$2:$E$51,MATCH($A137,Accounts!$A$2:$A$51,0)))</f>
        <v/>
      </c>
      <c r="J137">
        <f>IF($A137="","",INDEX(Accounts!$F$2:$F$51,MATCH($A137,Accounts!$A$2:$A$51,0)))</f>
        <v/>
      </c>
      <c r="K137">
        <f>IF($A137="","",IF(INDEX(Accounts!$G$2:$G$51,MATCH($A137,Accounts!$A$2:$A$51,0))="","",INDEX(Accounts!$G$2:$G$51,MATCH($A137,Accounts!$A$2:$A$51,0))))</f>
        <v/>
      </c>
      <c r="L137">
        <f>IF($A137="","",IF(INDEX(Accounts!$H$2:$H$51,MATCH($A137,Accounts!$A$2:$A$51,0))="","",INDEX(Accounts!$H$2:$H$51,MATCH($A137,Accounts!$A$2:$A$51,0))))</f>
        <v/>
      </c>
      <c r="M137">
        <f>IF(OR($A137="",$L137=""),"",$C137-$L137)</f>
        <v/>
      </c>
      <c r="N137">
        <f>IF($M137="","",MIN($C137,$D137,$F137)-$M137)</f>
        <v/>
      </c>
      <c r="O137">
        <f>IF($A137="","",IF($J137="Intraday trailing",MAX($H137,_xlfn.MAXIFS($V$1:$V136,$A$1:$A136,$A137)),MAX($H137,_xlfn.MAXIFS($D$1:$D136,$A$1:$A136,$A137))))</f>
        <v/>
      </c>
      <c r="P137">
        <f>IF($A137="","",IF($J137="Intraday trailing",MAX($O137,MAX($C137,$D137,$E137)),MAX($O137,$D137)))</f>
        <v/>
      </c>
      <c r="Q137">
        <f>IF($A137="","",IF($J137="Static",$H137-$I137,IF($J137="EOD trailing",IF($K137="",$O137-$I137,MIN($O137-$I137,$K137)),IF($K137="",$P137-$I137,MIN($P137-$I137,$K137)))))</f>
        <v/>
      </c>
      <c r="R137">
        <f>IF($A137="","",IF($J137="Static",$H137-$I137,IF($K137="",$P137-$I137,MIN($P137-$I137,$K137))))</f>
        <v/>
      </c>
      <c r="S137">
        <f>IF($A137="","",MIN($C137,$D137,$F137)-$Q137)</f>
        <v/>
      </c>
      <c r="T137">
        <f>IF($A137="","",$D137-$R137)</f>
        <v/>
      </c>
      <c r="U137">
        <f>IF($A137="","",IF(OR($S137&lt;=0,$T137&lt;=0,AND($N137&lt;&gt;"",$N137&lt;=0)),"LIMIT HIT","OK"))</f>
        <v/>
      </c>
      <c r="V137">
        <f>IF($A137="","",MAX($C137,$D137,$E137))</f>
        <v/>
      </c>
    </row>
    <row r="138">
      <c r="B138" s="7" t="n"/>
      <c r="G138">
        <f>IF($A138="","",$D138-$C138)</f>
        <v/>
      </c>
      <c r="H138">
        <f>IF($A138="","",INDEX(Accounts!$D$2:$D$51,MATCH($A138,Accounts!$A$2:$A$51,0)))</f>
        <v/>
      </c>
      <c r="I138">
        <f>IF($A138="","",INDEX(Accounts!$E$2:$E$51,MATCH($A138,Accounts!$A$2:$A$51,0)))</f>
        <v/>
      </c>
      <c r="J138">
        <f>IF($A138="","",INDEX(Accounts!$F$2:$F$51,MATCH($A138,Accounts!$A$2:$A$51,0)))</f>
        <v/>
      </c>
      <c r="K138">
        <f>IF($A138="","",IF(INDEX(Accounts!$G$2:$G$51,MATCH($A138,Accounts!$A$2:$A$51,0))="","",INDEX(Accounts!$G$2:$G$51,MATCH($A138,Accounts!$A$2:$A$51,0))))</f>
        <v/>
      </c>
      <c r="L138">
        <f>IF($A138="","",IF(INDEX(Accounts!$H$2:$H$51,MATCH($A138,Accounts!$A$2:$A$51,0))="","",INDEX(Accounts!$H$2:$H$51,MATCH($A138,Accounts!$A$2:$A$51,0))))</f>
        <v/>
      </c>
      <c r="M138">
        <f>IF(OR($A138="",$L138=""),"",$C138-$L138)</f>
        <v/>
      </c>
      <c r="N138">
        <f>IF($M138="","",MIN($C138,$D138,$F138)-$M138)</f>
        <v/>
      </c>
      <c r="O138">
        <f>IF($A138="","",IF($J138="Intraday trailing",MAX($H138,_xlfn.MAXIFS($V$1:$V137,$A$1:$A137,$A138)),MAX($H138,_xlfn.MAXIFS($D$1:$D137,$A$1:$A137,$A138))))</f>
        <v/>
      </c>
      <c r="P138">
        <f>IF($A138="","",IF($J138="Intraday trailing",MAX($O138,MAX($C138,$D138,$E138)),MAX($O138,$D138)))</f>
        <v/>
      </c>
      <c r="Q138">
        <f>IF($A138="","",IF($J138="Static",$H138-$I138,IF($J138="EOD trailing",IF($K138="",$O138-$I138,MIN($O138-$I138,$K138)),IF($K138="",$P138-$I138,MIN($P138-$I138,$K138)))))</f>
        <v/>
      </c>
      <c r="R138">
        <f>IF($A138="","",IF($J138="Static",$H138-$I138,IF($K138="",$P138-$I138,MIN($P138-$I138,$K138))))</f>
        <v/>
      </c>
      <c r="S138">
        <f>IF($A138="","",MIN($C138,$D138,$F138)-$Q138)</f>
        <v/>
      </c>
      <c r="T138">
        <f>IF($A138="","",$D138-$R138)</f>
        <v/>
      </c>
      <c r="U138">
        <f>IF($A138="","",IF(OR($S138&lt;=0,$T138&lt;=0,AND($N138&lt;&gt;"",$N138&lt;=0)),"LIMIT HIT","OK"))</f>
        <v/>
      </c>
      <c r="V138">
        <f>IF($A138="","",MAX($C138,$D138,$E138))</f>
        <v/>
      </c>
    </row>
    <row r="139">
      <c r="B139" s="7" t="n"/>
      <c r="G139">
        <f>IF($A139="","",$D139-$C139)</f>
        <v/>
      </c>
      <c r="H139">
        <f>IF($A139="","",INDEX(Accounts!$D$2:$D$51,MATCH($A139,Accounts!$A$2:$A$51,0)))</f>
        <v/>
      </c>
      <c r="I139">
        <f>IF($A139="","",INDEX(Accounts!$E$2:$E$51,MATCH($A139,Accounts!$A$2:$A$51,0)))</f>
        <v/>
      </c>
      <c r="J139">
        <f>IF($A139="","",INDEX(Accounts!$F$2:$F$51,MATCH($A139,Accounts!$A$2:$A$51,0)))</f>
        <v/>
      </c>
      <c r="K139">
        <f>IF($A139="","",IF(INDEX(Accounts!$G$2:$G$51,MATCH($A139,Accounts!$A$2:$A$51,0))="","",INDEX(Accounts!$G$2:$G$51,MATCH($A139,Accounts!$A$2:$A$51,0))))</f>
        <v/>
      </c>
      <c r="L139">
        <f>IF($A139="","",IF(INDEX(Accounts!$H$2:$H$51,MATCH($A139,Accounts!$A$2:$A$51,0))="","",INDEX(Accounts!$H$2:$H$51,MATCH($A139,Accounts!$A$2:$A$51,0))))</f>
        <v/>
      </c>
      <c r="M139">
        <f>IF(OR($A139="",$L139=""),"",$C139-$L139)</f>
        <v/>
      </c>
      <c r="N139">
        <f>IF($M139="","",MIN($C139,$D139,$F139)-$M139)</f>
        <v/>
      </c>
      <c r="O139">
        <f>IF($A139="","",IF($J139="Intraday trailing",MAX($H139,_xlfn.MAXIFS($V$1:$V138,$A$1:$A138,$A139)),MAX($H139,_xlfn.MAXIFS($D$1:$D138,$A$1:$A138,$A139))))</f>
        <v/>
      </c>
      <c r="P139">
        <f>IF($A139="","",IF($J139="Intraday trailing",MAX($O139,MAX($C139,$D139,$E139)),MAX($O139,$D139)))</f>
        <v/>
      </c>
      <c r="Q139">
        <f>IF($A139="","",IF($J139="Static",$H139-$I139,IF($J139="EOD trailing",IF($K139="",$O139-$I139,MIN($O139-$I139,$K139)),IF($K139="",$P139-$I139,MIN($P139-$I139,$K139)))))</f>
        <v/>
      </c>
      <c r="R139">
        <f>IF($A139="","",IF($J139="Static",$H139-$I139,IF($K139="",$P139-$I139,MIN($P139-$I139,$K139))))</f>
        <v/>
      </c>
      <c r="S139">
        <f>IF($A139="","",MIN($C139,$D139,$F139)-$Q139)</f>
        <v/>
      </c>
      <c r="T139">
        <f>IF($A139="","",$D139-$R139)</f>
        <v/>
      </c>
      <c r="U139">
        <f>IF($A139="","",IF(OR($S139&lt;=0,$T139&lt;=0,AND($N139&lt;&gt;"",$N139&lt;=0)),"LIMIT HIT","OK"))</f>
        <v/>
      </c>
      <c r="V139">
        <f>IF($A139="","",MAX($C139,$D139,$E139))</f>
        <v/>
      </c>
    </row>
    <row r="140">
      <c r="B140" s="7" t="n"/>
      <c r="G140">
        <f>IF($A140="","",$D140-$C140)</f>
        <v/>
      </c>
      <c r="H140">
        <f>IF($A140="","",INDEX(Accounts!$D$2:$D$51,MATCH($A140,Accounts!$A$2:$A$51,0)))</f>
        <v/>
      </c>
      <c r="I140">
        <f>IF($A140="","",INDEX(Accounts!$E$2:$E$51,MATCH($A140,Accounts!$A$2:$A$51,0)))</f>
        <v/>
      </c>
      <c r="J140">
        <f>IF($A140="","",INDEX(Accounts!$F$2:$F$51,MATCH($A140,Accounts!$A$2:$A$51,0)))</f>
        <v/>
      </c>
      <c r="K140">
        <f>IF($A140="","",IF(INDEX(Accounts!$G$2:$G$51,MATCH($A140,Accounts!$A$2:$A$51,0))="","",INDEX(Accounts!$G$2:$G$51,MATCH($A140,Accounts!$A$2:$A$51,0))))</f>
        <v/>
      </c>
      <c r="L140">
        <f>IF($A140="","",IF(INDEX(Accounts!$H$2:$H$51,MATCH($A140,Accounts!$A$2:$A$51,0))="","",INDEX(Accounts!$H$2:$H$51,MATCH($A140,Accounts!$A$2:$A$51,0))))</f>
        <v/>
      </c>
      <c r="M140">
        <f>IF(OR($A140="",$L140=""),"",$C140-$L140)</f>
        <v/>
      </c>
      <c r="N140">
        <f>IF($M140="","",MIN($C140,$D140,$F140)-$M140)</f>
        <v/>
      </c>
      <c r="O140">
        <f>IF($A140="","",IF($J140="Intraday trailing",MAX($H140,_xlfn.MAXIFS($V$1:$V139,$A$1:$A139,$A140)),MAX($H140,_xlfn.MAXIFS($D$1:$D139,$A$1:$A139,$A140))))</f>
        <v/>
      </c>
      <c r="P140">
        <f>IF($A140="","",IF($J140="Intraday trailing",MAX($O140,MAX($C140,$D140,$E140)),MAX($O140,$D140)))</f>
        <v/>
      </c>
      <c r="Q140">
        <f>IF($A140="","",IF($J140="Static",$H140-$I140,IF($J140="EOD trailing",IF($K140="",$O140-$I140,MIN($O140-$I140,$K140)),IF($K140="",$P140-$I140,MIN($P140-$I140,$K140)))))</f>
        <v/>
      </c>
      <c r="R140">
        <f>IF($A140="","",IF($J140="Static",$H140-$I140,IF($K140="",$P140-$I140,MIN($P140-$I140,$K140))))</f>
        <v/>
      </c>
      <c r="S140">
        <f>IF($A140="","",MIN($C140,$D140,$F140)-$Q140)</f>
        <v/>
      </c>
      <c r="T140">
        <f>IF($A140="","",$D140-$R140)</f>
        <v/>
      </c>
      <c r="U140">
        <f>IF($A140="","",IF(OR($S140&lt;=0,$T140&lt;=0,AND($N140&lt;&gt;"",$N140&lt;=0)),"LIMIT HIT","OK"))</f>
        <v/>
      </c>
      <c r="V140">
        <f>IF($A140="","",MAX($C140,$D140,$E140))</f>
        <v/>
      </c>
    </row>
    <row r="141">
      <c r="B141" s="7" t="n"/>
      <c r="G141">
        <f>IF($A141="","",$D141-$C141)</f>
        <v/>
      </c>
      <c r="H141">
        <f>IF($A141="","",INDEX(Accounts!$D$2:$D$51,MATCH($A141,Accounts!$A$2:$A$51,0)))</f>
        <v/>
      </c>
      <c r="I141">
        <f>IF($A141="","",INDEX(Accounts!$E$2:$E$51,MATCH($A141,Accounts!$A$2:$A$51,0)))</f>
        <v/>
      </c>
      <c r="J141">
        <f>IF($A141="","",INDEX(Accounts!$F$2:$F$51,MATCH($A141,Accounts!$A$2:$A$51,0)))</f>
        <v/>
      </c>
      <c r="K141">
        <f>IF($A141="","",IF(INDEX(Accounts!$G$2:$G$51,MATCH($A141,Accounts!$A$2:$A$51,0))="","",INDEX(Accounts!$G$2:$G$51,MATCH($A141,Accounts!$A$2:$A$51,0))))</f>
        <v/>
      </c>
      <c r="L141">
        <f>IF($A141="","",IF(INDEX(Accounts!$H$2:$H$51,MATCH($A141,Accounts!$A$2:$A$51,0))="","",INDEX(Accounts!$H$2:$H$51,MATCH($A141,Accounts!$A$2:$A$51,0))))</f>
        <v/>
      </c>
      <c r="M141">
        <f>IF(OR($A141="",$L141=""),"",$C141-$L141)</f>
        <v/>
      </c>
      <c r="N141">
        <f>IF($M141="","",MIN($C141,$D141,$F141)-$M141)</f>
        <v/>
      </c>
      <c r="O141">
        <f>IF($A141="","",IF($J141="Intraday trailing",MAX($H141,_xlfn.MAXIFS($V$1:$V140,$A$1:$A140,$A141)),MAX($H141,_xlfn.MAXIFS($D$1:$D140,$A$1:$A140,$A141))))</f>
        <v/>
      </c>
      <c r="P141">
        <f>IF($A141="","",IF($J141="Intraday trailing",MAX($O141,MAX($C141,$D141,$E141)),MAX($O141,$D141)))</f>
        <v/>
      </c>
      <c r="Q141">
        <f>IF($A141="","",IF($J141="Static",$H141-$I141,IF($J141="EOD trailing",IF($K141="",$O141-$I141,MIN($O141-$I141,$K141)),IF($K141="",$P141-$I141,MIN($P141-$I141,$K141)))))</f>
        <v/>
      </c>
      <c r="R141">
        <f>IF($A141="","",IF($J141="Static",$H141-$I141,IF($K141="",$P141-$I141,MIN($P141-$I141,$K141))))</f>
        <v/>
      </c>
      <c r="S141">
        <f>IF($A141="","",MIN($C141,$D141,$F141)-$Q141)</f>
        <v/>
      </c>
      <c r="T141">
        <f>IF($A141="","",$D141-$R141)</f>
        <v/>
      </c>
      <c r="U141">
        <f>IF($A141="","",IF(OR($S141&lt;=0,$T141&lt;=0,AND($N141&lt;&gt;"",$N141&lt;=0)),"LIMIT HIT","OK"))</f>
        <v/>
      </c>
      <c r="V141">
        <f>IF($A141="","",MAX($C141,$D141,$E141))</f>
        <v/>
      </c>
    </row>
    <row r="142">
      <c r="B142" s="7" t="n"/>
      <c r="G142">
        <f>IF($A142="","",$D142-$C142)</f>
        <v/>
      </c>
      <c r="H142">
        <f>IF($A142="","",INDEX(Accounts!$D$2:$D$51,MATCH($A142,Accounts!$A$2:$A$51,0)))</f>
        <v/>
      </c>
      <c r="I142">
        <f>IF($A142="","",INDEX(Accounts!$E$2:$E$51,MATCH($A142,Accounts!$A$2:$A$51,0)))</f>
        <v/>
      </c>
      <c r="J142">
        <f>IF($A142="","",INDEX(Accounts!$F$2:$F$51,MATCH($A142,Accounts!$A$2:$A$51,0)))</f>
        <v/>
      </c>
      <c r="K142">
        <f>IF($A142="","",IF(INDEX(Accounts!$G$2:$G$51,MATCH($A142,Accounts!$A$2:$A$51,0))="","",INDEX(Accounts!$G$2:$G$51,MATCH($A142,Accounts!$A$2:$A$51,0))))</f>
        <v/>
      </c>
      <c r="L142">
        <f>IF($A142="","",IF(INDEX(Accounts!$H$2:$H$51,MATCH($A142,Accounts!$A$2:$A$51,0))="","",INDEX(Accounts!$H$2:$H$51,MATCH($A142,Accounts!$A$2:$A$51,0))))</f>
        <v/>
      </c>
      <c r="M142">
        <f>IF(OR($A142="",$L142=""),"",$C142-$L142)</f>
        <v/>
      </c>
      <c r="N142">
        <f>IF($M142="","",MIN($C142,$D142,$F142)-$M142)</f>
        <v/>
      </c>
      <c r="O142">
        <f>IF($A142="","",IF($J142="Intraday trailing",MAX($H142,_xlfn.MAXIFS($V$1:$V141,$A$1:$A141,$A142)),MAX($H142,_xlfn.MAXIFS($D$1:$D141,$A$1:$A141,$A142))))</f>
        <v/>
      </c>
      <c r="P142">
        <f>IF($A142="","",IF($J142="Intraday trailing",MAX($O142,MAX($C142,$D142,$E142)),MAX($O142,$D142)))</f>
        <v/>
      </c>
      <c r="Q142">
        <f>IF($A142="","",IF($J142="Static",$H142-$I142,IF($J142="EOD trailing",IF($K142="",$O142-$I142,MIN($O142-$I142,$K142)),IF($K142="",$P142-$I142,MIN($P142-$I142,$K142)))))</f>
        <v/>
      </c>
      <c r="R142">
        <f>IF($A142="","",IF($J142="Static",$H142-$I142,IF($K142="",$P142-$I142,MIN($P142-$I142,$K142))))</f>
        <v/>
      </c>
      <c r="S142">
        <f>IF($A142="","",MIN($C142,$D142,$F142)-$Q142)</f>
        <v/>
      </c>
      <c r="T142">
        <f>IF($A142="","",$D142-$R142)</f>
        <v/>
      </c>
      <c r="U142">
        <f>IF($A142="","",IF(OR($S142&lt;=0,$T142&lt;=0,AND($N142&lt;&gt;"",$N142&lt;=0)),"LIMIT HIT","OK"))</f>
        <v/>
      </c>
      <c r="V142">
        <f>IF($A142="","",MAX($C142,$D142,$E142))</f>
        <v/>
      </c>
    </row>
    <row r="143">
      <c r="B143" s="7" t="n"/>
      <c r="G143">
        <f>IF($A143="","",$D143-$C143)</f>
        <v/>
      </c>
      <c r="H143">
        <f>IF($A143="","",INDEX(Accounts!$D$2:$D$51,MATCH($A143,Accounts!$A$2:$A$51,0)))</f>
        <v/>
      </c>
      <c r="I143">
        <f>IF($A143="","",INDEX(Accounts!$E$2:$E$51,MATCH($A143,Accounts!$A$2:$A$51,0)))</f>
        <v/>
      </c>
      <c r="J143">
        <f>IF($A143="","",INDEX(Accounts!$F$2:$F$51,MATCH($A143,Accounts!$A$2:$A$51,0)))</f>
        <v/>
      </c>
      <c r="K143">
        <f>IF($A143="","",IF(INDEX(Accounts!$G$2:$G$51,MATCH($A143,Accounts!$A$2:$A$51,0))="","",INDEX(Accounts!$G$2:$G$51,MATCH($A143,Accounts!$A$2:$A$51,0))))</f>
        <v/>
      </c>
      <c r="L143">
        <f>IF($A143="","",IF(INDEX(Accounts!$H$2:$H$51,MATCH($A143,Accounts!$A$2:$A$51,0))="","",INDEX(Accounts!$H$2:$H$51,MATCH($A143,Accounts!$A$2:$A$51,0))))</f>
        <v/>
      </c>
      <c r="M143">
        <f>IF(OR($A143="",$L143=""),"",$C143-$L143)</f>
        <v/>
      </c>
      <c r="N143">
        <f>IF($M143="","",MIN($C143,$D143,$F143)-$M143)</f>
        <v/>
      </c>
      <c r="O143">
        <f>IF($A143="","",IF($J143="Intraday trailing",MAX($H143,_xlfn.MAXIFS($V$1:$V142,$A$1:$A142,$A143)),MAX($H143,_xlfn.MAXIFS($D$1:$D142,$A$1:$A142,$A143))))</f>
        <v/>
      </c>
      <c r="P143">
        <f>IF($A143="","",IF($J143="Intraday trailing",MAX($O143,MAX($C143,$D143,$E143)),MAX($O143,$D143)))</f>
        <v/>
      </c>
      <c r="Q143">
        <f>IF($A143="","",IF($J143="Static",$H143-$I143,IF($J143="EOD trailing",IF($K143="",$O143-$I143,MIN($O143-$I143,$K143)),IF($K143="",$P143-$I143,MIN($P143-$I143,$K143)))))</f>
        <v/>
      </c>
      <c r="R143">
        <f>IF($A143="","",IF($J143="Static",$H143-$I143,IF($K143="",$P143-$I143,MIN($P143-$I143,$K143))))</f>
        <v/>
      </c>
      <c r="S143">
        <f>IF($A143="","",MIN($C143,$D143,$F143)-$Q143)</f>
        <v/>
      </c>
      <c r="T143">
        <f>IF($A143="","",$D143-$R143)</f>
        <v/>
      </c>
      <c r="U143">
        <f>IF($A143="","",IF(OR($S143&lt;=0,$T143&lt;=0,AND($N143&lt;&gt;"",$N143&lt;=0)),"LIMIT HIT","OK"))</f>
        <v/>
      </c>
      <c r="V143">
        <f>IF($A143="","",MAX($C143,$D143,$E143))</f>
        <v/>
      </c>
    </row>
    <row r="144">
      <c r="B144" s="7" t="n"/>
      <c r="G144">
        <f>IF($A144="","",$D144-$C144)</f>
        <v/>
      </c>
      <c r="H144">
        <f>IF($A144="","",INDEX(Accounts!$D$2:$D$51,MATCH($A144,Accounts!$A$2:$A$51,0)))</f>
        <v/>
      </c>
      <c r="I144">
        <f>IF($A144="","",INDEX(Accounts!$E$2:$E$51,MATCH($A144,Accounts!$A$2:$A$51,0)))</f>
        <v/>
      </c>
      <c r="J144">
        <f>IF($A144="","",INDEX(Accounts!$F$2:$F$51,MATCH($A144,Accounts!$A$2:$A$51,0)))</f>
        <v/>
      </c>
      <c r="K144">
        <f>IF($A144="","",IF(INDEX(Accounts!$G$2:$G$51,MATCH($A144,Accounts!$A$2:$A$51,0))="","",INDEX(Accounts!$G$2:$G$51,MATCH($A144,Accounts!$A$2:$A$51,0))))</f>
        <v/>
      </c>
      <c r="L144">
        <f>IF($A144="","",IF(INDEX(Accounts!$H$2:$H$51,MATCH($A144,Accounts!$A$2:$A$51,0))="","",INDEX(Accounts!$H$2:$H$51,MATCH($A144,Accounts!$A$2:$A$51,0))))</f>
        <v/>
      </c>
      <c r="M144">
        <f>IF(OR($A144="",$L144=""),"",$C144-$L144)</f>
        <v/>
      </c>
      <c r="N144">
        <f>IF($M144="","",MIN($C144,$D144,$F144)-$M144)</f>
        <v/>
      </c>
      <c r="O144">
        <f>IF($A144="","",IF($J144="Intraday trailing",MAX($H144,_xlfn.MAXIFS($V$1:$V143,$A$1:$A143,$A144)),MAX($H144,_xlfn.MAXIFS($D$1:$D143,$A$1:$A143,$A144))))</f>
        <v/>
      </c>
      <c r="P144">
        <f>IF($A144="","",IF($J144="Intraday trailing",MAX($O144,MAX($C144,$D144,$E144)),MAX($O144,$D144)))</f>
        <v/>
      </c>
      <c r="Q144">
        <f>IF($A144="","",IF($J144="Static",$H144-$I144,IF($J144="EOD trailing",IF($K144="",$O144-$I144,MIN($O144-$I144,$K144)),IF($K144="",$P144-$I144,MIN($P144-$I144,$K144)))))</f>
        <v/>
      </c>
      <c r="R144">
        <f>IF($A144="","",IF($J144="Static",$H144-$I144,IF($K144="",$P144-$I144,MIN($P144-$I144,$K144))))</f>
        <v/>
      </c>
      <c r="S144">
        <f>IF($A144="","",MIN($C144,$D144,$F144)-$Q144)</f>
        <v/>
      </c>
      <c r="T144">
        <f>IF($A144="","",$D144-$R144)</f>
        <v/>
      </c>
      <c r="U144">
        <f>IF($A144="","",IF(OR($S144&lt;=0,$T144&lt;=0,AND($N144&lt;&gt;"",$N144&lt;=0)),"LIMIT HIT","OK"))</f>
        <v/>
      </c>
      <c r="V144">
        <f>IF($A144="","",MAX($C144,$D144,$E144))</f>
        <v/>
      </c>
    </row>
    <row r="145">
      <c r="B145" s="7" t="n"/>
      <c r="G145">
        <f>IF($A145="","",$D145-$C145)</f>
        <v/>
      </c>
      <c r="H145">
        <f>IF($A145="","",INDEX(Accounts!$D$2:$D$51,MATCH($A145,Accounts!$A$2:$A$51,0)))</f>
        <v/>
      </c>
      <c r="I145">
        <f>IF($A145="","",INDEX(Accounts!$E$2:$E$51,MATCH($A145,Accounts!$A$2:$A$51,0)))</f>
        <v/>
      </c>
      <c r="J145">
        <f>IF($A145="","",INDEX(Accounts!$F$2:$F$51,MATCH($A145,Accounts!$A$2:$A$51,0)))</f>
        <v/>
      </c>
      <c r="K145">
        <f>IF($A145="","",IF(INDEX(Accounts!$G$2:$G$51,MATCH($A145,Accounts!$A$2:$A$51,0))="","",INDEX(Accounts!$G$2:$G$51,MATCH($A145,Accounts!$A$2:$A$51,0))))</f>
        <v/>
      </c>
      <c r="L145">
        <f>IF($A145="","",IF(INDEX(Accounts!$H$2:$H$51,MATCH($A145,Accounts!$A$2:$A$51,0))="","",INDEX(Accounts!$H$2:$H$51,MATCH($A145,Accounts!$A$2:$A$51,0))))</f>
        <v/>
      </c>
      <c r="M145">
        <f>IF(OR($A145="",$L145=""),"",$C145-$L145)</f>
        <v/>
      </c>
      <c r="N145">
        <f>IF($M145="","",MIN($C145,$D145,$F145)-$M145)</f>
        <v/>
      </c>
      <c r="O145">
        <f>IF($A145="","",IF($J145="Intraday trailing",MAX($H145,_xlfn.MAXIFS($V$1:$V144,$A$1:$A144,$A145)),MAX($H145,_xlfn.MAXIFS($D$1:$D144,$A$1:$A144,$A145))))</f>
        <v/>
      </c>
      <c r="P145">
        <f>IF($A145="","",IF($J145="Intraday trailing",MAX($O145,MAX($C145,$D145,$E145)),MAX($O145,$D145)))</f>
        <v/>
      </c>
      <c r="Q145">
        <f>IF($A145="","",IF($J145="Static",$H145-$I145,IF($J145="EOD trailing",IF($K145="",$O145-$I145,MIN($O145-$I145,$K145)),IF($K145="",$P145-$I145,MIN($P145-$I145,$K145)))))</f>
        <v/>
      </c>
      <c r="R145">
        <f>IF($A145="","",IF($J145="Static",$H145-$I145,IF($K145="",$P145-$I145,MIN($P145-$I145,$K145))))</f>
        <v/>
      </c>
      <c r="S145">
        <f>IF($A145="","",MIN($C145,$D145,$F145)-$Q145)</f>
        <v/>
      </c>
      <c r="T145">
        <f>IF($A145="","",$D145-$R145)</f>
        <v/>
      </c>
      <c r="U145">
        <f>IF($A145="","",IF(OR($S145&lt;=0,$T145&lt;=0,AND($N145&lt;&gt;"",$N145&lt;=0)),"LIMIT HIT","OK"))</f>
        <v/>
      </c>
      <c r="V145">
        <f>IF($A145="","",MAX($C145,$D145,$E145))</f>
        <v/>
      </c>
    </row>
    <row r="146">
      <c r="B146" s="7" t="n"/>
      <c r="G146">
        <f>IF($A146="","",$D146-$C146)</f>
        <v/>
      </c>
      <c r="H146">
        <f>IF($A146="","",INDEX(Accounts!$D$2:$D$51,MATCH($A146,Accounts!$A$2:$A$51,0)))</f>
        <v/>
      </c>
      <c r="I146">
        <f>IF($A146="","",INDEX(Accounts!$E$2:$E$51,MATCH($A146,Accounts!$A$2:$A$51,0)))</f>
        <v/>
      </c>
      <c r="J146">
        <f>IF($A146="","",INDEX(Accounts!$F$2:$F$51,MATCH($A146,Accounts!$A$2:$A$51,0)))</f>
        <v/>
      </c>
      <c r="K146">
        <f>IF($A146="","",IF(INDEX(Accounts!$G$2:$G$51,MATCH($A146,Accounts!$A$2:$A$51,0))="","",INDEX(Accounts!$G$2:$G$51,MATCH($A146,Accounts!$A$2:$A$51,0))))</f>
        <v/>
      </c>
      <c r="L146">
        <f>IF($A146="","",IF(INDEX(Accounts!$H$2:$H$51,MATCH($A146,Accounts!$A$2:$A$51,0))="","",INDEX(Accounts!$H$2:$H$51,MATCH($A146,Accounts!$A$2:$A$51,0))))</f>
        <v/>
      </c>
      <c r="M146">
        <f>IF(OR($A146="",$L146=""),"",$C146-$L146)</f>
        <v/>
      </c>
      <c r="N146">
        <f>IF($M146="","",MIN($C146,$D146,$F146)-$M146)</f>
        <v/>
      </c>
      <c r="O146">
        <f>IF($A146="","",IF($J146="Intraday trailing",MAX($H146,_xlfn.MAXIFS($V$1:$V145,$A$1:$A145,$A146)),MAX($H146,_xlfn.MAXIFS($D$1:$D145,$A$1:$A145,$A146))))</f>
        <v/>
      </c>
      <c r="P146">
        <f>IF($A146="","",IF($J146="Intraday trailing",MAX($O146,MAX($C146,$D146,$E146)),MAX($O146,$D146)))</f>
        <v/>
      </c>
      <c r="Q146">
        <f>IF($A146="","",IF($J146="Static",$H146-$I146,IF($J146="EOD trailing",IF($K146="",$O146-$I146,MIN($O146-$I146,$K146)),IF($K146="",$P146-$I146,MIN($P146-$I146,$K146)))))</f>
        <v/>
      </c>
      <c r="R146">
        <f>IF($A146="","",IF($J146="Static",$H146-$I146,IF($K146="",$P146-$I146,MIN($P146-$I146,$K146))))</f>
        <v/>
      </c>
      <c r="S146">
        <f>IF($A146="","",MIN($C146,$D146,$F146)-$Q146)</f>
        <v/>
      </c>
      <c r="T146">
        <f>IF($A146="","",$D146-$R146)</f>
        <v/>
      </c>
      <c r="U146">
        <f>IF($A146="","",IF(OR($S146&lt;=0,$T146&lt;=0,AND($N146&lt;&gt;"",$N146&lt;=0)),"LIMIT HIT","OK"))</f>
        <v/>
      </c>
      <c r="V146">
        <f>IF($A146="","",MAX($C146,$D146,$E146))</f>
        <v/>
      </c>
    </row>
    <row r="147">
      <c r="B147" s="7" t="n"/>
      <c r="G147">
        <f>IF($A147="","",$D147-$C147)</f>
        <v/>
      </c>
      <c r="H147">
        <f>IF($A147="","",INDEX(Accounts!$D$2:$D$51,MATCH($A147,Accounts!$A$2:$A$51,0)))</f>
        <v/>
      </c>
      <c r="I147">
        <f>IF($A147="","",INDEX(Accounts!$E$2:$E$51,MATCH($A147,Accounts!$A$2:$A$51,0)))</f>
        <v/>
      </c>
      <c r="J147">
        <f>IF($A147="","",INDEX(Accounts!$F$2:$F$51,MATCH($A147,Accounts!$A$2:$A$51,0)))</f>
        <v/>
      </c>
      <c r="K147">
        <f>IF($A147="","",IF(INDEX(Accounts!$G$2:$G$51,MATCH($A147,Accounts!$A$2:$A$51,0))="","",INDEX(Accounts!$G$2:$G$51,MATCH($A147,Accounts!$A$2:$A$51,0))))</f>
        <v/>
      </c>
      <c r="L147">
        <f>IF($A147="","",IF(INDEX(Accounts!$H$2:$H$51,MATCH($A147,Accounts!$A$2:$A$51,0))="","",INDEX(Accounts!$H$2:$H$51,MATCH($A147,Accounts!$A$2:$A$51,0))))</f>
        <v/>
      </c>
      <c r="M147">
        <f>IF(OR($A147="",$L147=""),"",$C147-$L147)</f>
        <v/>
      </c>
      <c r="N147">
        <f>IF($M147="","",MIN($C147,$D147,$F147)-$M147)</f>
        <v/>
      </c>
      <c r="O147">
        <f>IF($A147="","",IF($J147="Intraday trailing",MAX($H147,_xlfn.MAXIFS($V$1:$V146,$A$1:$A146,$A147)),MAX($H147,_xlfn.MAXIFS($D$1:$D146,$A$1:$A146,$A147))))</f>
        <v/>
      </c>
      <c r="P147">
        <f>IF($A147="","",IF($J147="Intraday trailing",MAX($O147,MAX($C147,$D147,$E147)),MAX($O147,$D147)))</f>
        <v/>
      </c>
      <c r="Q147">
        <f>IF($A147="","",IF($J147="Static",$H147-$I147,IF($J147="EOD trailing",IF($K147="",$O147-$I147,MIN($O147-$I147,$K147)),IF($K147="",$P147-$I147,MIN($P147-$I147,$K147)))))</f>
        <v/>
      </c>
      <c r="R147">
        <f>IF($A147="","",IF($J147="Static",$H147-$I147,IF($K147="",$P147-$I147,MIN($P147-$I147,$K147))))</f>
        <v/>
      </c>
      <c r="S147">
        <f>IF($A147="","",MIN($C147,$D147,$F147)-$Q147)</f>
        <v/>
      </c>
      <c r="T147">
        <f>IF($A147="","",$D147-$R147)</f>
        <v/>
      </c>
      <c r="U147">
        <f>IF($A147="","",IF(OR($S147&lt;=0,$T147&lt;=0,AND($N147&lt;&gt;"",$N147&lt;=0)),"LIMIT HIT","OK"))</f>
        <v/>
      </c>
      <c r="V147">
        <f>IF($A147="","",MAX($C147,$D147,$E147))</f>
        <v/>
      </c>
    </row>
    <row r="148">
      <c r="B148" s="7" t="n"/>
      <c r="G148">
        <f>IF($A148="","",$D148-$C148)</f>
        <v/>
      </c>
      <c r="H148">
        <f>IF($A148="","",INDEX(Accounts!$D$2:$D$51,MATCH($A148,Accounts!$A$2:$A$51,0)))</f>
        <v/>
      </c>
      <c r="I148">
        <f>IF($A148="","",INDEX(Accounts!$E$2:$E$51,MATCH($A148,Accounts!$A$2:$A$51,0)))</f>
        <v/>
      </c>
      <c r="J148">
        <f>IF($A148="","",INDEX(Accounts!$F$2:$F$51,MATCH($A148,Accounts!$A$2:$A$51,0)))</f>
        <v/>
      </c>
      <c r="K148">
        <f>IF($A148="","",IF(INDEX(Accounts!$G$2:$G$51,MATCH($A148,Accounts!$A$2:$A$51,0))="","",INDEX(Accounts!$G$2:$G$51,MATCH($A148,Accounts!$A$2:$A$51,0))))</f>
        <v/>
      </c>
      <c r="L148">
        <f>IF($A148="","",IF(INDEX(Accounts!$H$2:$H$51,MATCH($A148,Accounts!$A$2:$A$51,0))="","",INDEX(Accounts!$H$2:$H$51,MATCH($A148,Accounts!$A$2:$A$51,0))))</f>
        <v/>
      </c>
      <c r="M148">
        <f>IF(OR($A148="",$L148=""),"",$C148-$L148)</f>
        <v/>
      </c>
      <c r="N148">
        <f>IF($M148="","",MIN($C148,$D148,$F148)-$M148)</f>
        <v/>
      </c>
      <c r="O148">
        <f>IF($A148="","",IF($J148="Intraday trailing",MAX($H148,_xlfn.MAXIFS($V$1:$V147,$A$1:$A147,$A148)),MAX($H148,_xlfn.MAXIFS($D$1:$D147,$A$1:$A147,$A148))))</f>
        <v/>
      </c>
      <c r="P148">
        <f>IF($A148="","",IF($J148="Intraday trailing",MAX($O148,MAX($C148,$D148,$E148)),MAX($O148,$D148)))</f>
        <v/>
      </c>
      <c r="Q148">
        <f>IF($A148="","",IF($J148="Static",$H148-$I148,IF($J148="EOD trailing",IF($K148="",$O148-$I148,MIN($O148-$I148,$K148)),IF($K148="",$P148-$I148,MIN($P148-$I148,$K148)))))</f>
        <v/>
      </c>
      <c r="R148">
        <f>IF($A148="","",IF($J148="Static",$H148-$I148,IF($K148="",$P148-$I148,MIN($P148-$I148,$K148))))</f>
        <v/>
      </c>
      <c r="S148">
        <f>IF($A148="","",MIN($C148,$D148,$F148)-$Q148)</f>
        <v/>
      </c>
      <c r="T148">
        <f>IF($A148="","",$D148-$R148)</f>
        <v/>
      </c>
      <c r="U148">
        <f>IF($A148="","",IF(OR($S148&lt;=0,$T148&lt;=0,AND($N148&lt;&gt;"",$N148&lt;=0)),"LIMIT HIT","OK"))</f>
        <v/>
      </c>
      <c r="V148">
        <f>IF($A148="","",MAX($C148,$D148,$E148))</f>
        <v/>
      </c>
    </row>
    <row r="149">
      <c r="B149" s="7" t="n"/>
      <c r="G149">
        <f>IF($A149="","",$D149-$C149)</f>
        <v/>
      </c>
      <c r="H149">
        <f>IF($A149="","",INDEX(Accounts!$D$2:$D$51,MATCH($A149,Accounts!$A$2:$A$51,0)))</f>
        <v/>
      </c>
      <c r="I149">
        <f>IF($A149="","",INDEX(Accounts!$E$2:$E$51,MATCH($A149,Accounts!$A$2:$A$51,0)))</f>
        <v/>
      </c>
      <c r="J149">
        <f>IF($A149="","",INDEX(Accounts!$F$2:$F$51,MATCH($A149,Accounts!$A$2:$A$51,0)))</f>
        <v/>
      </c>
      <c r="K149">
        <f>IF($A149="","",IF(INDEX(Accounts!$G$2:$G$51,MATCH($A149,Accounts!$A$2:$A$51,0))="","",INDEX(Accounts!$G$2:$G$51,MATCH($A149,Accounts!$A$2:$A$51,0))))</f>
        <v/>
      </c>
      <c r="L149">
        <f>IF($A149="","",IF(INDEX(Accounts!$H$2:$H$51,MATCH($A149,Accounts!$A$2:$A$51,0))="","",INDEX(Accounts!$H$2:$H$51,MATCH($A149,Accounts!$A$2:$A$51,0))))</f>
        <v/>
      </c>
      <c r="M149">
        <f>IF(OR($A149="",$L149=""),"",$C149-$L149)</f>
        <v/>
      </c>
      <c r="N149">
        <f>IF($M149="","",MIN($C149,$D149,$F149)-$M149)</f>
        <v/>
      </c>
      <c r="O149">
        <f>IF($A149="","",IF($J149="Intraday trailing",MAX($H149,_xlfn.MAXIFS($V$1:$V148,$A$1:$A148,$A149)),MAX($H149,_xlfn.MAXIFS($D$1:$D148,$A$1:$A148,$A149))))</f>
        <v/>
      </c>
      <c r="P149">
        <f>IF($A149="","",IF($J149="Intraday trailing",MAX($O149,MAX($C149,$D149,$E149)),MAX($O149,$D149)))</f>
        <v/>
      </c>
      <c r="Q149">
        <f>IF($A149="","",IF($J149="Static",$H149-$I149,IF($J149="EOD trailing",IF($K149="",$O149-$I149,MIN($O149-$I149,$K149)),IF($K149="",$P149-$I149,MIN($P149-$I149,$K149)))))</f>
        <v/>
      </c>
      <c r="R149">
        <f>IF($A149="","",IF($J149="Static",$H149-$I149,IF($K149="",$P149-$I149,MIN($P149-$I149,$K149))))</f>
        <v/>
      </c>
      <c r="S149">
        <f>IF($A149="","",MIN($C149,$D149,$F149)-$Q149)</f>
        <v/>
      </c>
      <c r="T149">
        <f>IF($A149="","",$D149-$R149)</f>
        <v/>
      </c>
      <c r="U149">
        <f>IF($A149="","",IF(OR($S149&lt;=0,$T149&lt;=0,AND($N149&lt;&gt;"",$N149&lt;=0)),"LIMIT HIT","OK"))</f>
        <v/>
      </c>
      <c r="V149">
        <f>IF($A149="","",MAX($C149,$D149,$E149))</f>
        <v/>
      </c>
    </row>
    <row r="150">
      <c r="B150" s="7" t="n"/>
      <c r="G150">
        <f>IF($A150="","",$D150-$C150)</f>
        <v/>
      </c>
      <c r="H150">
        <f>IF($A150="","",INDEX(Accounts!$D$2:$D$51,MATCH($A150,Accounts!$A$2:$A$51,0)))</f>
        <v/>
      </c>
      <c r="I150">
        <f>IF($A150="","",INDEX(Accounts!$E$2:$E$51,MATCH($A150,Accounts!$A$2:$A$51,0)))</f>
        <v/>
      </c>
      <c r="J150">
        <f>IF($A150="","",INDEX(Accounts!$F$2:$F$51,MATCH($A150,Accounts!$A$2:$A$51,0)))</f>
        <v/>
      </c>
      <c r="K150">
        <f>IF($A150="","",IF(INDEX(Accounts!$G$2:$G$51,MATCH($A150,Accounts!$A$2:$A$51,0))="","",INDEX(Accounts!$G$2:$G$51,MATCH($A150,Accounts!$A$2:$A$51,0))))</f>
        <v/>
      </c>
      <c r="L150">
        <f>IF($A150="","",IF(INDEX(Accounts!$H$2:$H$51,MATCH($A150,Accounts!$A$2:$A$51,0))="","",INDEX(Accounts!$H$2:$H$51,MATCH($A150,Accounts!$A$2:$A$51,0))))</f>
        <v/>
      </c>
      <c r="M150">
        <f>IF(OR($A150="",$L150=""),"",$C150-$L150)</f>
        <v/>
      </c>
      <c r="N150">
        <f>IF($M150="","",MIN($C150,$D150,$F150)-$M150)</f>
        <v/>
      </c>
      <c r="O150">
        <f>IF($A150="","",IF($J150="Intraday trailing",MAX($H150,_xlfn.MAXIFS($V$1:$V149,$A$1:$A149,$A150)),MAX($H150,_xlfn.MAXIFS($D$1:$D149,$A$1:$A149,$A150))))</f>
        <v/>
      </c>
      <c r="P150">
        <f>IF($A150="","",IF($J150="Intraday trailing",MAX($O150,MAX($C150,$D150,$E150)),MAX($O150,$D150)))</f>
        <v/>
      </c>
      <c r="Q150">
        <f>IF($A150="","",IF($J150="Static",$H150-$I150,IF($J150="EOD trailing",IF($K150="",$O150-$I150,MIN($O150-$I150,$K150)),IF($K150="",$P150-$I150,MIN($P150-$I150,$K150)))))</f>
        <v/>
      </c>
      <c r="R150">
        <f>IF($A150="","",IF($J150="Static",$H150-$I150,IF($K150="",$P150-$I150,MIN($P150-$I150,$K150))))</f>
        <v/>
      </c>
      <c r="S150">
        <f>IF($A150="","",MIN($C150,$D150,$F150)-$Q150)</f>
        <v/>
      </c>
      <c r="T150">
        <f>IF($A150="","",$D150-$R150)</f>
        <v/>
      </c>
      <c r="U150">
        <f>IF($A150="","",IF(OR($S150&lt;=0,$T150&lt;=0,AND($N150&lt;&gt;"",$N150&lt;=0)),"LIMIT HIT","OK"))</f>
        <v/>
      </c>
      <c r="V150">
        <f>IF($A150="","",MAX($C150,$D150,$E150))</f>
        <v/>
      </c>
    </row>
    <row r="151">
      <c r="B151" s="7" t="n"/>
      <c r="G151">
        <f>IF($A151="","",$D151-$C151)</f>
        <v/>
      </c>
      <c r="H151">
        <f>IF($A151="","",INDEX(Accounts!$D$2:$D$51,MATCH($A151,Accounts!$A$2:$A$51,0)))</f>
        <v/>
      </c>
      <c r="I151">
        <f>IF($A151="","",INDEX(Accounts!$E$2:$E$51,MATCH($A151,Accounts!$A$2:$A$51,0)))</f>
        <v/>
      </c>
      <c r="J151">
        <f>IF($A151="","",INDEX(Accounts!$F$2:$F$51,MATCH($A151,Accounts!$A$2:$A$51,0)))</f>
        <v/>
      </c>
      <c r="K151">
        <f>IF($A151="","",IF(INDEX(Accounts!$G$2:$G$51,MATCH($A151,Accounts!$A$2:$A$51,0))="","",INDEX(Accounts!$G$2:$G$51,MATCH($A151,Accounts!$A$2:$A$51,0))))</f>
        <v/>
      </c>
      <c r="L151">
        <f>IF($A151="","",IF(INDEX(Accounts!$H$2:$H$51,MATCH($A151,Accounts!$A$2:$A$51,0))="","",INDEX(Accounts!$H$2:$H$51,MATCH($A151,Accounts!$A$2:$A$51,0))))</f>
        <v/>
      </c>
      <c r="M151">
        <f>IF(OR($A151="",$L151=""),"",$C151-$L151)</f>
        <v/>
      </c>
      <c r="N151">
        <f>IF($M151="","",MIN($C151,$D151,$F151)-$M151)</f>
        <v/>
      </c>
      <c r="O151">
        <f>IF($A151="","",IF($J151="Intraday trailing",MAX($H151,_xlfn.MAXIFS($V$1:$V150,$A$1:$A150,$A151)),MAX($H151,_xlfn.MAXIFS($D$1:$D150,$A$1:$A150,$A151))))</f>
        <v/>
      </c>
      <c r="P151">
        <f>IF($A151="","",IF($J151="Intraday trailing",MAX($O151,MAX($C151,$D151,$E151)),MAX($O151,$D151)))</f>
        <v/>
      </c>
      <c r="Q151">
        <f>IF($A151="","",IF($J151="Static",$H151-$I151,IF($J151="EOD trailing",IF($K151="",$O151-$I151,MIN($O151-$I151,$K151)),IF($K151="",$P151-$I151,MIN($P151-$I151,$K151)))))</f>
        <v/>
      </c>
      <c r="R151">
        <f>IF($A151="","",IF($J151="Static",$H151-$I151,IF($K151="",$P151-$I151,MIN($P151-$I151,$K151))))</f>
        <v/>
      </c>
      <c r="S151">
        <f>IF($A151="","",MIN($C151,$D151,$F151)-$Q151)</f>
        <v/>
      </c>
      <c r="T151">
        <f>IF($A151="","",$D151-$R151)</f>
        <v/>
      </c>
      <c r="U151">
        <f>IF($A151="","",IF(OR($S151&lt;=0,$T151&lt;=0,AND($N151&lt;&gt;"",$N151&lt;=0)),"LIMIT HIT","OK"))</f>
        <v/>
      </c>
      <c r="V151">
        <f>IF($A151="","",MAX($C151,$D151,$E151))</f>
        <v/>
      </c>
    </row>
    <row r="152">
      <c r="B152" s="7" t="n"/>
      <c r="G152">
        <f>IF($A152="","",$D152-$C152)</f>
        <v/>
      </c>
      <c r="H152">
        <f>IF($A152="","",INDEX(Accounts!$D$2:$D$51,MATCH($A152,Accounts!$A$2:$A$51,0)))</f>
        <v/>
      </c>
      <c r="I152">
        <f>IF($A152="","",INDEX(Accounts!$E$2:$E$51,MATCH($A152,Accounts!$A$2:$A$51,0)))</f>
        <v/>
      </c>
      <c r="J152">
        <f>IF($A152="","",INDEX(Accounts!$F$2:$F$51,MATCH($A152,Accounts!$A$2:$A$51,0)))</f>
        <v/>
      </c>
      <c r="K152">
        <f>IF($A152="","",IF(INDEX(Accounts!$G$2:$G$51,MATCH($A152,Accounts!$A$2:$A$51,0))="","",INDEX(Accounts!$G$2:$G$51,MATCH($A152,Accounts!$A$2:$A$51,0))))</f>
        <v/>
      </c>
      <c r="L152">
        <f>IF($A152="","",IF(INDEX(Accounts!$H$2:$H$51,MATCH($A152,Accounts!$A$2:$A$51,0))="","",INDEX(Accounts!$H$2:$H$51,MATCH($A152,Accounts!$A$2:$A$51,0))))</f>
        <v/>
      </c>
      <c r="M152">
        <f>IF(OR($A152="",$L152=""),"",$C152-$L152)</f>
        <v/>
      </c>
      <c r="N152">
        <f>IF($M152="","",MIN($C152,$D152,$F152)-$M152)</f>
        <v/>
      </c>
      <c r="O152">
        <f>IF($A152="","",IF($J152="Intraday trailing",MAX($H152,_xlfn.MAXIFS($V$1:$V151,$A$1:$A151,$A152)),MAX($H152,_xlfn.MAXIFS($D$1:$D151,$A$1:$A151,$A152))))</f>
        <v/>
      </c>
      <c r="P152">
        <f>IF($A152="","",IF($J152="Intraday trailing",MAX($O152,MAX($C152,$D152,$E152)),MAX($O152,$D152)))</f>
        <v/>
      </c>
      <c r="Q152">
        <f>IF($A152="","",IF($J152="Static",$H152-$I152,IF($J152="EOD trailing",IF($K152="",$O152-$I152,MIN($O152-$I152,$K152)),IF($K152="",$P152-$I152,MIN($P152-$I152,$K152)))))</f>
        <v/>
      </c>
      <c r="R152">
        <f>IF($A152="","",IF($J152="Static",$H152-$I152,IF($K152="",$P152-$I152,MIN($P152-$I152,$K152))))</f>
        <v/>
      </c>
      <c r="S152">
        <f>IF($A152="","",MIN($C152,$D152,$F152)-$Q152)</f>
        <v/>
      </c>
      <c r="T152">
        <f>IF($A152="","",$D152-$R152)</f>
        <v/>
      </c>
      <c r="U152">
        <f>IF($A152="","",IF(OR($S152&lt;=0,$T152&lt;=0,AND($N152&lt;&gt;"",$N152&lt;=0)),"LIMIT HIT","OK"))</f>
        <v/>
      </c>
      <c r="V152">
        <f>IF($A152="","",MAX($C152,$D152,$E152))</f>
        <v/>
      </c>
    </row>
    <row r="153">
      <c r="B153" s="7" t="n"/>
      <c r="G153">
        <f>IF($A153="","",$D153-$C153)</f>
        <v/>
      </c>
      <c r="H153">
        <f>IF($A153="","",INDEX(Accounts!$D$2:$D$51,MATCH($A153,Accounts!$A$2:$A$51,0)))</f>
        <v/>
      </c>
      <c r="I153">
        <f>IF($A153="","",INDEX(Accounts!$E$2:$E$51,MATCH($A153,Accounts!$A$2:$A$51,0)))</f>
        <v/>
      </c>
      <c r="J153">
        <f>IF($A153="","",INDEX(Accounts!$F$2:$F$51,MATCH($A153,Accounts!$A$2:$A$51,0)))</f>
        <v/>
      </c>
      <c r="K153">
        <f>IF($A153="","",IF(INDEX(Accounts!$G$2:$G$51,MATCH($A153,Accounts!$A$2:$A$51,0))="","",INDEX(Accounts!$G$2:$G$51,MATCH($A153,Accounts!$A$2:$A$51,0))))</f>
        <v/>
      </c>
      <c r="L153">
        <f>IF($A153="","",IF(INDEX(Accounts!$H$2:$H$51,MATCH($A153,Accounts!$A$2:$A$51,0))="","",INDEX(Accounts!$H$2:$H$51,MATCH($A153,Accounts!$A$2:$A$51,0))))</f>
        <v/>
      </c>
      <c r="M153">
        <f>IF(OR($A153="",$L153=""),"",$C153-$L153)</f>
        <v/>
      </c>
      <c r="N153">
        <f>IF($M153="","",MIN($C153,$D153,$F153)-$M153)</f>
        <v/>
      </c>
      <c r="O153">
        <f>IF($A153="","",IF($J153="Intraday trailing",MAX($H153,_xlfn.MAXIFS($V$1:$V152,$A$1:$A152,$A153)),MAX($H153,_xlfn.MAXIFS($D$1:$D152,$A$1:$A152,$A153))))</f>
        <v/>
      </c>
      <c r="P153">
        <f>IF($A153="","",IF($J153="Intraday trailing",MAX($O153,MAX($C153,$D153,$E153)),MAX($O153,$D153)))</f>
        <v/>
      </c>
      <c r="Q153">
        <f>IF($A153="","",IF($J153="Static",$H153-$I153,IF($J153="EOD trailing",IF($K153="",$O153-$I153,MIN($O153-$I153,$K153)),IF($K153="",$P153-$I153,MIN($P153-$I153,$K153)))))</f>
        <v/>
      </c>
      <c r="R153">
        <f>IF($A153="","",IF($J153="Static",$H153-$I153,IF($K153="",$P153-$I153,MIN($P153-$I153,$K153))))</f>
        <v/>
      </c>
      <c r="S153">
        <f>IF($A153="","",MIN($C153,$D153,$F153)-$Q153)</f>
        <v/>
      </c>
      <c r="T153">
        <f>IF($A153="","",$D153-$R153)</f>
        <v/>
      </c>
      <c r="U153">
        <f>IF($A153="","",IF(OR($S153&lt;=0,$T153&lt;=0,AND($N153&lt;&gt;"",$N153&lt;=0)),"LIMIT HIT","OK"))</f>
        <v/>
      </c>
      <c r="V153">
        <f>IF($A153="","",MAX($C153,$D153,$E153))</f>
        <v/>
      </c>
    </row>
    <row r="154">
      <c r="B154" s="7" t="n"/>
      <c r="G154">
        <f>IF($A154="","",$D154-$C154)</f>
        <v/>
      </c>
      <c r="H154">
        <f>IF($A154="","",INDEX(Accounts!$D$2:$D$51,MATCH($A154,Accounts!$A$2:$A$51,0)))</f>
        <v/>
      </c>
      <c r="I154">
        <f>IF($A154="","",INDEX(Accounts!$E$2:$E$51,MATCH($A154,Accounts!$A$2:$A$51,0)))</f>
        <v/>
      </c>
      <c r="J154">
        <f>IF($A154="","",INDEX(Accounts!$F$2:$F$51,MATCH($A154,Accounts!$A$2:$A$51,0)))</f>
        <v/>
      </c>
      <c r="K154">
        <f>IF($A154="","",IF(INDEX(Accounts!$G$2:$G$51,MATCH($A154,Accounts!$A$2:$A$51,0))="","",INDEX(Accounts!$G$2:$G$51,MATCH($A154,Accounts!$A$2:$A$51,0))))</f>
        <v/>
      </c>
      <c r="L154">
        <f>IF($A154="","",IF(INDEX(Accounts!$H$2:$H$51,MATCH($A154,Accounts!$A$2:$A$51,0))="","",INDEX(Accounts!$H$2:$H$51,MATCH($A154,Accounts!$A$2:$A$51,0))))</f>
        <v/>
      </c>
      <c r="M154">
        <f>IF(OR($A154="",$L154=""),"",$C154-$L154)</f>
        <v/>
      </c>
      <c r="N154">
        <f>IF($M154="","",MIN($C154,$D154,$F154)-$M154)</f>
        <v/>
      </c>
      <c r="O154">
        <f>IF($A154="","",IF($J154="Intraday trailing",MAX($H154,_xlfn.MAXIFS($V$1:$V153,$A$1:$A153,$A154)),MAX($H154,_xlfn.MAXIFS($D$1:$D153,$A$1:$A153,$A154))))</f>
        <v/>
      </c>
      <c r="P154">
        <f>IF($A154="","",IF($J154="Intraday trailing",MAX($O154,MAX($C154,$D154,$E154)),MAX($O154,$D154)))</f>
        <v/>
      </c>
      <c r="Q154">
        <f>IF($A154="","",IF($J154="Static",$H154-$I154,IF($J154="EOD trailing",IF($K154="",$O154-$I154,MIN($O154-$I154,$K154)),IF($K154="",$P154-$I154,MIN($P154-$I154,$K154)))))</f>
        <v/>
      </c>
      <c r="R154">
        <f>IF($A154="","",IF($J154="Static",$H154-$I154,IF($K154="",$P154-$I154,MIN($P154-$I154,$K154))))</f>
        <v/>
      </c>
      <c r="S154">
        <f>IF($A154="","",MIN($C154,$D154,$F154)-$Q154)</f>
        <v/>
      </c>
      <c r="T154">
        <f>IF($A154="","",$D154-$R154)</f>
        <v/>
      </c>
      <c r="U154">
        <f>IF($A154="","",IF(OR($S154&lt;=0,$T154&lt;=0,AND($N154&lt;&gt;"",$N154&lt;=0)),"LIMIT HIT","OK"))</f>
        <v/>
      </c>
      <c r="V154">
        <f>IF($A154="","",MAX($C154,$D154,$E154))</f>
        <v/>
      </c>
    </row>
    <row r="155">
      <c r="B155" s="7" t="n"/>
      <c r="G155">
        <f>IF($A155="","",$D155-$C155)</f>
        <v/>
      </c>
      <c r="H155">
        <f>IF($A155="","",INDEX(Accounts!$D$2:$D$51,MATCH($A155,Accounts!$A$2:$A$51,0)))</f>
        <v/>
      </c>
      <c r="I155">
        <f>IF($A155="","",INDEX(Accounts!$E$2:$E$51,MATCH($A155,Accounts!$A$2:$A$51,0)))</f>
        <v/>
      </c>
      <c r="J155">
        <f>IF($A155="","",INDEX(Accounts!$F$2:$F$51,MATCH($A155,Accounts!$A$2:$A$51,0)))</f>
        <v/>
      </c>
      <c r="K155">
        <f>IF($A155="","",IF(INDEX(Accounts!$G$2:$G$51,MATCH($A155,Accounts!$A$2:$A$51,0))="","",INDEX(Accounts!$G$2:$G$51,MATCH($A155,Accounts!$A$2:$A$51,0))))</f>
        <v/>
      </c>
      <c r="L155">
        <f>IF($A155="","",IF(INDEX(Accounts!$H$2:$H$51,MATCH($A155,Accounts!$A$2:$A$51,0))="","",INDEX(Accounts!$H$2:$H$51,MATCH($A155,Accounts!$A$2:$A$51,0))))</f>
        <v/>
      </c>
      <c r="M155">
        <f>IF(OR($A155="",$L155=""),"",$C155-$L155)</f>
        <v/>
      </c>
      <c r="N155">
        <f>IF($M155="","",MIN($C155,$D155,$F155)-$M155)</f>
        <v/>
      </c>
      <c r="O155">
        <f>IF($A155="","",IF($J155="Intraday trailing",MAX($H155,_xlfn.MAXIFS($V$1:$V154,$A$1:$A154,$A155)),MAX($H155,_xlfn.MAXIFS($D$1:$D154,$A$1:$A154,$A155))))</f>
        <v/>
      </c>
      <c r="P155">
        <f>IF($A155="","",IF($J155="Intraday trailing",MAX($O155,MAX($C155,$D155,$E155)),MAX($O155,$D155)))</f>
        <v/>
      </c>
      <c r="Q155">
        <f>IF($A155="","",IF($J155="Static",$H155-$I155,IF($J155="EOD trailing",IF($K155="",$O155-$I155,MIN($O155-$I155,$K155)),IF($K155="",$P155-$I155,MIN($P155-$I155,$K155)))))</f>
        <v/>
      </c>
      <c r="R155">
        <f>IF($A155="","",IF($J155="Static",$H155-$I155,IF($K155="",$P155-$I155,MIN($P155-$I155,$K155))))</f>
        <v/>
      </c>
      <c r="S155">
        <f>IF($A155="","",MIN($C155,$D155,$F155)-$Q155)</f>
        <v/>
      </c>
      <c r="T155">
        <f>IF($A155="","",$D155-$R155)</f>
        <v/>
      </c>
      <c r="U155">
        <f>IF($A155="","",IF(OR($S155&lt;=0,$T155&lt;=0,AND($N155&lt;&gt;"",$N155&lt;=0)),"LIMIT HIT","OK"))</f>
        <v/>
      </c>
      <c r="V155">
        <f>IF($A155="","",MAX($C155,$D155,$E155))</f>
        <v/>
      </c>
    </row>
    <row r="156">
      <c r="B156" s="7" t="n"/>
      <c r="G156">
        <f>IF($A156="","",$D156-$C156)</f>
        <v/>
      </c>
      <c r="H156">
        <f>IF($A156="","",INDEX(Accounts!$D$2:$D$51,MATCH($A156,Accounts!$A$2:$A$51,0)))</f>
        <v/>
      </c>
      <c r="I156">
        <f>IF($A156="","",INDEX(Accounts!$E$2:$E$51,MATCH($A156,Accounts!$A$2:$A$51,0)))</f>
        <v/>
      </c>
      <c r="J156">
        <f>IF($A156="","",INDEX(Accounts!$F$2:$F$51,MATCH($A156,Accounts!$A$2:$A$51,0)))</f>
        <v/>
      </c>
      <c r="K156">
        <f>IF($A156="","",IF(INDEX(Accounts!$G$2:$G$51,MATCH($A156,Accounts!$A$2:$A$51,0))="","",INDEX(Accounts!$G$2:$G$51,MATCH($A156,Accounts!$A$2:$A$51,0))))</f>
        <v/>
      </c>
      <c r="L156">
        <f>IF($A156="","",IF(INDEX(Accounts!$H$2:$H$51,MATCH($A156,Accounts!$A$2:$A$51,0))="","",INDEX(Accounts!$H$2:$H$51,MATCH($A156,Accounts!$A$2:$A$51,0))))</f>
        <v/>
      </c>
      <c r="M156">
        <f>IF(OR($A156="",$L156=""),"",$C156-$L156)</f>
        <v/>
      </c>
      <c r="N156">
        <f>IF($M156="","",MIN($C156,$D156,$F156)-$M156)</f>
        <v/>
      </c>
      <c r="O156">
        <f>IF($A156="","",IF($J156="Intraday trailing",MAX($H156,_xlfn.MAXIFS($V$1:$V155,$A$1:$A155,$A156)),MAX($H156,_xlfn.MAXIFS($D$1:$D155,$A$1:$A155,$A156))))</f>
        <v/>
      </c>
      <c r="P156">
        <f>IF($A156="","",IF($J156="Intraday trailing",MAX($O156,MAX($C156,$D156,$E156)),MAX($O156,$D156)))</f>
        <v/>
      </c>
      <c r="Q156">
        <f>IF($A156="","",IF($J156="Static",$H156-$I156,IF($J156="EOD trailing",IF($K156="",$O156-$I156,MIN($O156-$I156,$K156)),IF($K156="",$P156-$I156,MIN($P156-$I156,$K156)))))</f>
        <v/>
      </c>
      <c r="R156">
        <f>IF($A156="","",IF($J156="Static",$H156-$I156,IF($K156="",$P156-$I156,MIN($P156-$I156,$K156))))</f>
        <v/>
      </c>
      <c r="S156">
        <f>IF($A156="","",MIN($C156,$D156,$F156)-$Q156)</f>
        <v/>
      </c>
      <c r="T156">
        <f>IF($A156="","",$D156-$R156)</f>
        <v/>
      </c>
      <c r="U156">
        <f>IF($A156="","",IF(OR($S156&lt;=0,$T156&lt;=0,AND($N156&lt;&gt;"",$N156&lt;=0)),"LIMIT HIT","OK"))</f>
        <v/>
      </c>
      <c r="V156">
        <f>IF($A156="","",MAX($C156,$D156,$E156))</f>
        <v/>
      </c>
    </row>
    <row r="157">
      <c r="B157" s="7" t="n"/>
      <c r="G157">
        <f>IF($A157="","",$D157-$C157)</f>
        <v/>
      </c>
      <c r="H157">
        <f>IF($A157="","",INDEX(Accounts!$D$2:$D$51,MATCH($A157,Accounts!$A$2:$A$51,0)))</f>
        <v/>
      </c>
      <c r="I157">
        <f>IF($A157="","",INDEX(Accounts!$E$2:$E$51,MATCH($A157,Accounts!$A$2:$A$51,0)))</f>
        <v/>
      </c>
      <c r="J157">
        <f>IF($A157="","",INDEX(Accounts!$F$2:$F$51,MATCH($A157,Accounts!$A$2:$A$51,0)))</f>
        <v/>
      </c>
      <c r="K157">
        <f>IF($A157="","",IF(INDEX(Accounts!$G$2:$G$51,MATCH($A157,Accounts!$A$2:$A$51,0))="","",INDEX(Accounts!$G$2:$G$51,MATCH($A157,Accounts!$A$2:$A$51,0))))</f>
        <v/>
      </c>
      <c r="L157">
        <f>IF($A157="","",IF(INDEX(Accounts!$H$2:$H$51,MATCH($A157,Accounts!$A$2:$A$51,0))="","",INDEX(Accounts!$H$2:$H$51,MATCH($A157,Accounts!$A$2:$A$51,0))))</f>
        <v/>
      </c>
      <c r="M157">
        <f>IF(OR($A157="",$L157=""),"",$C157-$L157)</f>
        <v/>
      </c>
      <c r="N157">
        <f>IF($M157="","",MIN($C157,$D157,$F157)-$M157)</f>
        <v/>
      </c>
      <c r="O157">
        <f>IF($A157="","",IF($J157="Intraday trailing",MAX($H157,_xlfn.MAXIFS($V$1:$V156,$A$1:$A156,$A157)),MAX($H157,_xlfn.MAXIFS($D$1:$D156,$A$1:$A156,$A157))))</f>
        <v/>
      </c>
      <c r="P157">
        <f>IF($A157="","",IF($J157="Intraday trailing",MAX($O157,MAX($C157,$D157,$E157)),MAX($O157,$D157)))</f>
        <v/>
      </c>
      <c r="Q157">
        <f>IF($A157="","",IF($J157="Static",$H157-$I157,IF($J157="EOD trailing",IF($K157="",$O157-$I157,MIN($O157-$I157,$K157)),IF($K157="",$P157-$I157,MIN($P157-$I157,$K157)))))</f>
        <v/>
      </c>
      <c r="R157">
        <f>IF($A157="","",IF($J157="Static",$H157-$I157,IF($K157="",$P157-$I157,MIN($P157-$I157,$K157))))</f>
        <v/>
      </c>
      <c r="S157">
        <f>IF($A157="","",MIN($C157,$D157,$F157)-$Q157)</f>
        <v/>
      </c>
      <c r="T157">
        <f>IF($A157="","",$D157-$R157)</f>
        <v/>
      </c>
      <c r="U157">
        <f>IF($A157="","",IF(OR($S157&lt;=0,$T157&lt;=0,AND($N157&lt;&gt;"",$N157&lt;=0)),"LIMIT HIT","OK"))</f>
        <v/>
      </c>
      <c r="V157">
        <f>IF($A157="","",MAX($C157,$D157,$E157))</f>
        <v/>
      </c>
    </row>
    <row r="158">
      <c r="B158" s="7" t="n"/>
      <c r="G158">
        <f>IF($A158="","",$D158-$C158)</f>
        <v/>
      </c>
      <c r="H158">
        <f>IF($A158="","",INDEX(Accounts!$D$2:$D$51,MATCH($A158,Accounts!$A$2:$A$51,0)))</f>
        <v/>
      </c>
      <c r="I158">
        <f>IF($A158="","",INDEX(Accounts!$E$2:$E$51,MATCH($A158,Accounts!$A$2:$A$51,0)))</f>
        <v/>
      </c>
      <c r="J158">
        <f>IF($A158="","",INDEX(Accounts!$F$2:$F$51,MATCH($A158,Accounts!$A$2:$A$51,0)))</f>
        <v/>
      </c>
      <c r="K158">
        <f>IF($A158="","",IF(INDEX(Accounts!$G$2:$G$51,MATCH($A158,Accounts!$A$2:$A$51,0))="","",INDEX(Accounts!$G$2:$G$51,MATCH($A158,Accounts!$A$2:$A$51,0))))</f>
        <v/>
      </c>
      <c r="L158">
        <f>IF($A158="","",IF(INDEX(Accounts!$H$2:$H$51,MATCH($A158,Accounts!$A$2:$A$51,0))="","",INDEX(Accounts!$H$2:$H$51,MATCH($A158,Accounts!$A$2:$A$51,0))))</f>
        <v/>
      </c>
      <c r="M158">
        <f>IF(OR($A158="",$L158=""),"",$C158-$L158)</f>
        <v/>
      </c>
      <c r="N158">
        <f>IF($M158="","",MIN($C158,$D158,$F158)-$M158)</f>
        <v/>
      </c>
      <c r="O158">
        <f>IF($A158="","",IF($J158="Intraday trailing",MAX($H158,_xlfn.MAXIFS($V$1:$V157,$A$1:$A157,$A158)),MAX($H158,_xlfn.MAXIFS($D$1:$D157,$A$1:$A157,$A158))))</f>
        <v/>
      </c>
      <c r="P158">
        <f>IF($A158="","",IF($J158="Intraday trailing",MAX($O158,MAX($C158,$D158,$E158)),MAX($O158,$D158)))</f>
        <v/>
      </c>
      <c r="Q158">
        <f>IF($A158="","",IF($J158="Static",$H158-$I158,IF($J158="EOD trailing",IF($K158="",$O158-$I158,MIN($O158-$I158,$K158)),IF($K158="",$P158-$I158,MIN($P158-$I158,$K158)))))</f>
        <v/>
      </c>
      <c r="R158">
        <f>IF($A158="","",IF($J158="Static",$H158-$I158,IF($K158="",$P158-$I158,MIN($P158-$I158,$K158))))</f>
        <v/>
      </c>
      <c r="S158">
        <f>IF($A158="","",MIN($C158,$D158,$F158)-$Q158)</f>
        <v/>
      </c>
      <c r="T158">
        <f>IF($A158="","",$D158-$R158)</f>
        <v/>
      </c>
      <c r="U158">
        <f>IF($A158="","",IF(OR($S158&lt;=0,$T158&lt;=0,AND($N158&lt;&gt;"",$N158&lt;=0)),"LIMIT HIT","OK"))</f>
        <v/>
      </c>
      <c r="V158">
        <f>IF($A158="","",MAX($C158,$D158,$E158))</f>
        <v/>
      </c>
    </row>
    <row r="159">
      <c r="B159" s="7" t="n"/>
      <c r="G159">
        <f>IF($A159="","",$D159-$C159)</f>
        <v/>
      </c>
      <c r="H159">
        <f>IF($A159="","",INDEX(Accounts!$D$2:$D$51,MATCH($A159,Accounts!$A$2:$A$51,0)))</f>
        <v/>
      </c>
      <c r="I159">
        <f>IF($A159="","",INDEX(Accounts!$E$2:$E$51,MATCH($A159,Accounts!$A$2:$A$51,0)))</f>
        <v/>
      </c>
      <c r="J159">
        <f>IF($A159="","",INDEX(Accounts!$F$2:$F$51,MATCH($A159,Accounts!$A$2:$A$51,0)))</f>
        <v/>
      </c>
      <c r="K159">
        <f>IF($A159="","",IF(INDEX(Accounts!$G$2:$G$51,MATCH($A159,Accounts!$A$2:$A$51,0))="","",INDEX(Accounts!$G$2:$G$51,MATCH($A159,Accounts!$A$2:$A$51,0))))</f>
        <v/>
      </c>
      <c r="L159">
        <f>IF($A159="","",IF(INDEX(Accounts!$H$2:$H$51,MATCH($A159,Accounts!$A$2:$A$51,0))="","",INDEX(Accounts!$H$2:$H$51,MATCH($A159,Accounts!$A$2:$A$51,0))))</f>
        <v/>
      </c>
      <c r="M159">
        <f>IF(OR($A159="",$L159=""),"",$C159-$L159)</f>
        <v/>
      </c>
      <c r="N159">
        <f>IF($M159="","",MIN($C159,$D159,$F159)-$M159)</f>
        <v/>
      </c>
      <c r="O159">
        <f>IF($A159="","",IF($J159="Intraday trailing",MAX($H159,_xlfn.MAXIFS($V$1:$V158,$A$1:$A158,$A159)),MAX($H159,_xlfn.MAXIFS($D$1:$D158,$A$1:$A158,$A159))))</f>
        <v/>
      </c>
      <c r="P159">
        <f>IF($A159="","",IF($J159="Intraday trailing",MAX($O159,MAX($C159,$D159,$E159)),MAX($O159,$D159)))</f>
        <v/>
      </c>
      <c r="Q159">
        <f>IF($A159="","",IF($J159="Static",$H159-$I159,IF($J159="EOD trailing",IF($K159="",$O159-$I159,MIN($O159-$I159,$K159)),IF($K159="",$P159-$I159,MIN($P159-$I159,$K159)))))</f>
        <v/>
      </c>
      <c r="R159">
        <f>IF($A159="","",IF($J159="Static",$H159-$I159,IF($K159="",$P159-$I159,MIN($P159-$I159,$K159))))</f>
        <v/>
      </c>
      <c r="S159">
        <f>IF($A159="","",MIN($C159,$D159,$F159)-$Q159)</f>
        <v/>
      </c>
      <c r="T159">
        <f>IF($A159="","",$D159-$R159)</f>
        <v/>
      </c>
      <c r="U159">
        <f>IF($A159="","",IF(OR($S159&lt;=0,$T159&lt;=0,AND($N159&lt;&gt;"",$N159&lt;=0)),"LIMIT HIT","OK"))</f>
        <v/>
      </c>
      <c r="V159">
        <f>IF($A159="","",MAX($C159,$D159,$E159))</f>
        <v/>
      </c>
    </row>
    <row r="160">
      <c r="B160" s="7" t="n"/>
      <c r="G160">
        <f>IF($A160="","",$D160-$C160)</f>
        <v/>
      </c>
      <c r="H160">
        <f>IF($A160="","",INDEX(Accounts!$D$2:$D$51,MATCH($A160,Accounts!$A$2:$A$51,0)))</f>
        <v/>
      </c>
      <c r="I160">
        <f>IF($A160="","",INDEX(Accounts!$E$2:$E$51,MATCH($A160,Accounts!$A$2:$A$51,0)))</f>
        <v/>
      </c>
      <c r="J160">
        <f>IF($A160="","",INDEX(Accounts!$F$2:$F$51,MATCH($A160,Accounts!$A$2:$A$51,0)))</f>
        <v/>
      </c>
      <c r="K160">
        <f>IF($A160="","",IF(INDEX(Accounts!$G$2:$G$51,MATCH($A160,Accounts!$A$2:$A$51,0))="","",INDEX(Accounts!$G$2:$G$51,MATCH($A160,Accounts!$A$2:$A$51,0))))</f>
        <v/>
      </c>
      <c r="L160">
        <f>IF($A160="","",IF(INDEX(Accounts!$H$2:$H$51,MATCH($A160,Accounts!$A$2:$A$51,0))="","",INDEX(Accounts!$H$2:$H$51,MATCH($A160,Accounts!$A$2:$A$51,0))))</f>
        <v/>
      </c>
      <c r="M160">
        <f>IF(OR($A160="",$L160=""),"",$C160-$L160)</f>
        <v/>
      </c>
      <c r="N160">
        <f>IF($M160="","",MIN($C160,$D160,$F160)-$M160)</f>
        <v/>
      </c>
      <c r="O160">
        <f>IF($A160="","",IF($J160="Intraday trailing",MAX($H160,_xlfn.MAXIFS($V$1:$V159,$A$1:$A159,$A160)),MAX($H160,_xlfn.MAXIFS($D$1:$D159,$A$1:$A159,$A160))))</f>
        <v/>
      </c>
      <c r="P160">
        <f>IF($A160="","",IF($J160="Intraday trailing",MAX($O160,MAX($C160,$D160,$E160)),MAX($O160,$D160)))</f>
        <v/>
      </c>
      <c r="Q160">
        <f>IF($A160="","",IF($J160="Static",$H160-$I160,IF($J160="EOD trailing",IF($K160="",$O160-$I160,MIN($O160-$I160,$K160)),IF($K160="",$P160-$I160,MIN($P160-$I160,$K160)))))</f>
        <v/>
      </c>
      <c r="R160">
        <f>IF($A160="","",IF($J160="Static",$H160-$I160,IF($K160="",$P160-$I160,MIN($P160-$I160,$K160))))</f>
        <v/>
      </c>
      <c r="S160">
        <f>IF($A160="","",MIN($C160,$D160,$F160)-$Q160)</f>
        <v/>
      </c>
      <c r="T160">
        <f>IF($A160="","",$D160-$R160)</f>
        <v/>
      </c>
      <c r="U160">
        <f>IF($A160="","",IF(OR($S160&lt;=0,$T160&lt;=0,AND($N160&lt;&gt;"",$N160&lt;=0)),"LIMIT HIT","OK"))</f>
        <v/>
      </c>
      <c r="V160">
        <f>IF($A160="","",MAX($C160,$D160,$E160))</f>
        <v/>
      </c>
    </row>
    <row r="161">
      <c r="B161" s="7" t="n"/>
      <c r="G161">
        <f>IF($A161="","",$D161-$C161)</f>
        <v/>
      </c>
      <c r="H161">
        <f>IF($A161="","",INDEX(Accounts!$D$2:$D$51,MATCH($A161,Accounts!$A$2:$A$51,0)))</f>
        <v/>
      </c>
      <c r="I161">
        <f>IF($A161="","",INDEX(Accounts!$E$2:$E$51,MATCH($A161,Accounts!$A$2:$A$51,0)))</f>
        <v/>
      </c>
      <c r="J161">
        <f>IF($A161="","",INDEX(Accounts!$F$2:$F$51,MATCH($A161,Accounts!$A$2:$A$51,0)))</f>
        <v/>
      </c>
      <c r="K161">
        <f>IF($A161="","",IF(INDEX(Accounts!$G$2:$G$51,MATCH($A161,Accounts!$A$2:$A$51,0))="","",INDEX(Accounts!$G$2:$G$51,MATCH($A161,Accounts!$A$2:$A$51,0))))</f>
        <v/>
      </c>
      <c r="L161">
        <f>IF($A161="","",IF(INDEX(Accounts!$H$2:$H$51,MATCH($A161,Accounts!$A$2:$A$51,0))="","",INDEX(Accounts!$H$2:$H$51,MATCH($A161,Accounts!$A$2:$A$51,0))))</f>
        <v/>
      </c>
      <c r="M161">
        <f>IF(OR($A161="",$L161=""),"",$C161-$L161)</f>
        <v/>
      </c>
      <c r="N161">
        <f>IF($M161="","",MIN($C161,$D161,$F161)-$M161)</f>
        <v/>
      </c>
      <c r="O161">
        <f>IF($A161="","",IF($J161="Intraday trailing",MAX($H161,_xlfn.MAXIFS($V$1:$V160,$A$1:$A160,$A161)),MAX($H161,_xlfn.MAXIFS($D$1:$D160,$A$1:$A160,$A161))))</f>
        <v/>
      </c>
      <c r="P161">
        <f>IF($A161="","",IF($J161="Intraday trailing",MAX($O161,MAX($C161,$D161,$E161)),MAX($O161,$D161)))</f>
        <v/>
      </c>
      <c r="Q161">
        <f>IF($A161="","",IF($J161="Static",$H161-$I161,IF($J161="EOD trailing",IF($K161="",$O161-$I161,MIN($O161-$I161,$K161)),IF($K161="",$P161-$I161,MIN($P161-$I161,$K161)))))</f>
        <v/>
      </c>
      <c r="R161">
        <f>IF($A161="","",IF($J161="Static",$H161-$I161,IF($K161="",$P161-$I161,MIN($P161-$I161,$K161))))</f>
        <v/>
      </c>
      <c r="S161">
        <f>IF($A161="","",MIN($C161,$D161,$F161)-$Q161)</f>
        <v/>
      </c>
      <c r="T161">
        <f>IF($A161="","",$D161-$R161)</f>
        <v/>
      </c>
      <c r="U161">
        <f>IF($A161="","",IF(OR($S161&lt;=0,$T161&lt;=0,AND($N161&lt;&gt;"",$N161&lt;=0)),"LIMIT HIT","OK"))</f>
        <v/>
      </c>
      <c r="V161">
        <f>IF($A161="","",MAX($C161,$D161,$E161))</f>
        <v/>
      </c>
    </row>
    <row r="162">
      <c r="B162" s="7" t="n"/>
      <c r="G162">
        <f>IF($A162="","",$D162-$C162)</f>
        <v/>
      </c>
      <c r="H162">
        <f>IF($A162="","",INDEX(Accounts!$D$2:$D$51,MATCH($A162,Accounts!$A$2:$A$51,0)))</f>
        <v/>
      </c>
      <c r="I162">
        <f>IF($A162="","",INDEX(Accounts!$E$2:$E$51,MATCH($A162,Accounts!$A$2:$A$51,0)))</f>
        <v/>
      </c>
      <c r="J162">
        <f>IF($A162="","",INDEX(Accounts!$F$2:$F$51,MATCH($A162,Accounts!$A$2:$A$51,0)))</f>
        <v/>
      </c>
      <c r="K162">
        <f>IF($A162="","",IF(INDEX(Accounts!$G$2:$G$51,MATCH($A162,Accounts!$A$2:$A$51,0))="","",INDEX(Accounts!$G$2:$G$51,MATCH($A162,Accounts!$A$2:$A$51,0))))</f>
        <v/>
      </c>
      <c r="L162">
        <f>IF($A162="","",IF(INDEX(Accounts!$H$2:$H$51,MATCH($A162,Accounts!$A$2:$A$51,0))="","",INDEX(Accounts!$H$2:$H$51,MATCH($A162,Accounts!$A$2:$A$51,0))))</f>
        <v/>
      </c>
      <c r="M162">
        <f>IF(OR($A162="",$L162=""),"",$C162-$L162)</f>
        <v/>
      </c>
      <c r="N162">
        <f>IF($M162="","",MIN($C162,$D162,$F162)-$M162)</f>
        <v/>
      </c>
      <c r="O162">
        <f>IF($A162="","",IF($J162="Intraday trailing",MAX($H162,_xlfn.MAXIFS($V$1:$V161,$A$1:$A161,$A162)),MAX($H162,_xlfn.MAXIFS($D$1:$D161,$A$1:$A161,$A162))))</f>
        <v/>
      </c>
      <c r="P162">
        <f>IF($A162="","",IF($J162="Intraday trailing",MAX($O162,MAX($C162,$D162,$E162)),MAX($O162,$D162)))</f>
        <v/>
      </c>
      <c r="Q162">
        <f>IF($A162="","",IF($J162="Static",$H162-$I162,IF($J162="EOD trailing",IF($K162="",$O162-$I162,MIN($O162-$I162,$K162)),IF($K162="",$P162-$I162,MIN($P162-$I162,$K162)))))</f>
        <v/>
      </c>
      <c r="R162">
        <f>IF($A162="","",IF($J162="Static",$H162-$I162,IF($K162="",$P162-$I162,MIN($P162-$I162,$K162))))</f>
        <v/>
      </c>
      <c r="S162">
        <f>IF($A162="","",MIN($C162,$D162,$F162)-$Q162)</f>
        <v/>
      </c>
      <c r="T162">
        <f>IF($A162="","",$D162-$R162)</f>
        <v/>
      </c>
      <c r="U162">
        <f>IF($A162="","",IF(OR($S162&lt;=0,$T162&lt;=0,AND($N162&lt;&gt;"",$N162&lt;=0)),"LIMIT HIT","OK"))</f>
        <v/>
      </c>
      <c r="V162">
        <f>IF($A162="","",MAX($C162,$D162,$E162))</f>
        <v/>
      </c>
    </row>
    <row r="163">
      <c r="B163" s="7" t="n"/>
      <c r="G163">
        <f>IF($A163="","",$D163-$C163)</f>
        <v/>
      </c>
      <c r="H163">
        <f>IF($A163="","",INDEX(Accounts!$D$2:$D$51,MATCH($A163,Accounts!$A$2:$A$51,0)))</f>
        <v/>
      </c>
      <c r="I163">
        <f>IF($A163="","",INDEX(Accounts!$E$2:$E$51,MATCH($A163,Accounts!$A$2:$A$51,0)))</f>
        <v/>
      </c>
      <c r="J163">
        <f>IF($A163="","",INDEX(Accounts!$F$2:$F$51,MATCH($A163,Accounts!$A$2:$A$51,0)))</f>
        <v/>
      </c>
      <c r="K163">
        <f>IF($A163="","",IF(INDEX(Accounts!$G$2:$G$51,MATCH($A163,Accounts!$A$2:$A$51,0))="","",INDEX(Accounts!$G$2:$G$51,MATCH($A163,Accounts!$A$2:$A$51,0))))</f>
        <v/>
      </c>
      <c r="L163">
        <f>IF($A163="","",IF(INDEX(Accounts!$H$2:$H$51,MATCH($A163,Accounts!$A$2:$A$51,0))="","",INDEX(Accounts!$H$2:$H$51,MATCH($A163,Accounts!$A$2:$A$51,0))))</f>
        <v/>
      </c>
      <c r="M163">
        <f>IF(OR($A163="",$L163=""),"",$C163-$L163)</f>
        <v/>
      </c>
      <c r="N163">
        <f>IF($M163="","",MIN($C163,$D163,$F163)-$M163)</f>
        <v/>
      </c>
      <c r="O163">
        <f>IF($A163="","",IF($J163="Intraday trailing",MAX($H163,_xlfn.MAXIFS($V$1:$V162,$A$1:$A162,$A163)),MAX($H163,_xlfn.MAXIFS($D$1:$D162,$A$1:$A162,$A163))))</f>
        <v/>
      </c>
      <c r="P163">
        <f>IF($A163="","",IF($J163="Intraday trailing",MAX($O163,MAX($C163,$D163,$E163)),MAX($O163,$D163)))</f>
        <v/>
      </c>
      <c r="Q163">
        <f>IF($A163="","",IF($J163="Static",$H163-$I163,IF($J163="EOD trailing",IF($K163="",$O163-$I163,MIN($O163-$I163,$K163)),IF($K163="",$P163-$I163,MIN($P163-$I163,$K163)))))</f>
        <v/>
      </c>
      <c r="R163">
        <f>IF($A163="","",IF($J163="Static",$H163-$I163,IF($K163="",$P163-$I163,MIN($P163-$I163,$K163))))</f>
        <v/>
      </c>
      <c r="S163">
        <f>IF($A163="","",MIN($C163,$D163,$F163)-$Q163)</f>
        <v/>
      </c>
      <c r="T163">
        <f>IF($A163="","",$D163-$R163)</f>
        <v/>
      </c>
      <c r="U163">
        <f>IF($A163="","",IF(OR($S163&lt;=0,$T163&lt;=0,AND($N163&lt;&gt;"",$N163&lt;=0)),"LIMIT HIT","OK"))</f>
        <v/>
      </c>
      <c r="V163">
        <f>IF($A163="","",MAX($C163,$D163,$E163))</f>
        <v/>
      </c>
    </row>
    <row r="164">
      <c r="B164" s="7" t="n"/>
      <c r="G164">
        <f>IF($A164="","",$D164-$C164)</f>
        <v/>
      </c>
      <c r="H164">
        <f>IF($A164="","",INDEX(Accounts!$D$2:$D$51,MATCH($A164,Accounts!$A$2:$A$51,0)))</f>
        <v/>
      </c>
      <c r="I164">
        <f>IF($A164="","",INDEX(Accounts!$E$2:$E$51,MATCH($A164,Accounts!$A$2:$A$51,0)))</f>
        <v/>
      </c>
      <c r="J164">
        <f>IF($A164="","",INDEX(Accounts!$F$2:$F$51,MATCH($A164,Accounts!$A$2:$A$51,0)))</f>
        <v/>
      </c>
      <c r="K164">
        <f>IF($A164="","",IF(INDEX(Accounts!$G$2:$G$51,MATCH($A164,Accounts!$A$2:$A$51,0))="","",INDEX(Accounts!$G$2:$G$51,MATCH($A164,Accounts!$A$2:$A$51,0))))</f>
        <v/>
      </c>
      <c r="L164">
        <f>IF($A164="","",IF(INDEX(Accounts!$H$2:$H$51,MATCH($A164,Accounts!$A$2:$A$51,0))="","",INDEX(Accounts!$H$2:$H$51,MATCH($A164,Accounts!$A$2:$A$51,0))))</f>
        <v/>
      </c>
      <c r="M164">
        <f>IF(OR($A164="",$L164=""),"",$C164-$L164)</f>
        <v/>
      </c>
      <c r="N164">
        <f>IF($M164="","",MIN($C164,$D164,$F164)-$M164)</f>
        <v/>
      </c>
      <c r="O164">
        <f>IF($A164="","",IF($J164="Intraday trailing",MAX($H164,_xlfn.MAXIFS($V$1:$V163,$A$1:$A163,$A164)),MAX($H164,_xlfn.MAXIFS($D$1:$D163,$A$1:$A163,$A164))))</f>
        <v/>
      </c>
      <c r="P164">
        <f>IF($A164="","",IF($J164="Intraday trailing",MAX($O164,MAX($C164,$D164,$E164)),MAX($O164,$D164)))</f>
        <v/>
      </c>
      <c r="Q164">
        <f>IF($A164="","",IF($J164="Static",$H164-$I164,IF($J164="EOD trailing",IF($K164="",$O164-$I164,MIN($O164-$I164,$K164)),IF($K164="",$P164-$I164,MIN($P164-$I164,$K164)))))</f>
        <v/>
      </c>
      <c r="R164">
        <f>IF($A164="","",IF($J164="Static",$H164-$I164,IF($K164="",$P164-$I164,MIN($P164-$I164,$K164))))</f>
        <v/>
      </c>
      <c r="S164">
        <f>IF($A164="","",MIN($C164,$D164,$F164)-$Q164)</f>
        <v/>
      </c>
      <c r="T164">
        <f>IF($A164="","",$D164-$R164)</f>
        <v/>
      </c>
      <c r="U164">
        <f>IF($A164="","",IF(OR($S164&lt;=0,$T164&lt;=0,AND($N164&lt;&gt;"",$N164&lt;=0)),"LIMIT HIT","OK"))</f>
        <v/>
      </c>
      <c r="V164">
        <f>IF($A164="","",MAX($C164,$D164,$E164))</f>
        <v/>
      </c>
    </row>
    <row r="165">
      <c r="B165" s="7" t="n"/>
      <c r="G165">
        <f>IF($A165="","",$D165-$C165)</f>
        <v/>
      </c>
      <c r="H165">
        <f>IF($A165="","",INDEX(Accounts!$D$2:$D$51,MATCH($A165,Accounts!$A$2:$A$51,0)))</f>
        <v/>
      </c>
      <c r="I165">
        <f>IF($A165="","",INDEX(Accounts!$E$2:$E$51,MATCH($A165,Accounts!$A$2:$A$51,0)))</f>
        <v/>
      </c>
      <c r="J165">
        <f>IF($A165="","",INDEX(Accounts!$F$2:$F$51,MATCH($A165,Accounts!$A$2:$A$51,0)))</f>
        <v/>
      </c>
      <c r="K165">
        <f>IF($A165="","",IF(INDEX(Accounts!$G$2:$G$51,MATCH($A165,Accounts!$A$2:$A$51,0))="","",INDEX(Accounts!$G$2:$G$51,MATCH($A165,Accounts!$A$2:$A$51,0))))</f>
        <v/>
      </c>
      <c r="L165">
        <f>IF($A165="","",IF(INDEX(Accounts!$H$2:$H$51,MATCH($A165,Accounts!$A$2:$A$51,0))="","",INDEX(Accounts!$H$2:$H$51,MATCH($A165,Accounts!$A$2:$A$51,0))))</f>
        <v/>
      </c>
      <c r="M165">
        <f>IF(OR($A165="",$L165=""),"",$C165-$L165)</f>
        <v/>
      </c>
      <c r="N165">
        <f>IF($M165="","",MIN($C165,$D165,$F165)-$M165)</f>
        <v/>
      </c>
      <c r="O165">
        <f>IF($A165="","",IF($J165="Intraday trailing",MAX($H165,_xlfn.MAXIFS($V$1:$V164,$A$1:$A164,$A165)),MAX($H165,_xlfn.MAXIFS($D$1:$D164,$A$1:$A164,$A165))))</f>
        <v/>
      </c>
      <c r="P165">
        <f>IF($A165="","",IF($J165="Intraday trailing",MAX($O165,MAX($C165,$D165,$E165)),MAX($O165,$D165)))</f>
        <v/>
      </c>
      <c r="Q165">
        <f>IF($A165="","",IF($J165="Static",$H165-$I165,IF($J165="EOD trailing",IF($K165="",$O165-$I165,MIN($O165-$I165,$K165)),IF($K165="",$P165-$I165,MIN($P165-$I165,$K165)))))</f>
        <v/>
      </c>
      <c r="R165">
        <f>IF($A165="","",IF($J165="Static",$H165-$I165,IF($K165="",$P165-$I165,MIN($P165-$I165,$K165))))</f>
        <v/>
      </c>
      <c r="S165">
        <f>IF($A165="","",MIN($C165,$D165,$F165)-$Q165)</f>
        <v/>
      </c>
      <c r="T165">
        <f>IF($A165="","",$D165-$R165)</f>
        <v/>
      </c>
      <c r="U165">
        <f>IF($A165="","",IF(OR($S165&lt;=0,$T165&lt;=0,AND($N165&lt;&gt;"",$N165&lt;=0)),"LIMIT HIT","OK"))</f>
        <v/>
      </c>
      <c r="V165">
        <f>IF($A165="","",MAX($C165,$D165,$E165))</f>
        <v/>
      </c>
    </row>
    <row r="166">
      <c r="B166" s="7" t="n"/>
      <c r="G166">
        <f>IF($A166="","",$D166-$C166)</f>
        <v/>
      </c>
      <c r="H166">
        <f>IF($A166="","",INDEX(Accounts!$D$2:$D$51,MATCH($A166,Accounts!$A$2:$A$51,0)))</f>
        <v/>
      </c>
      <c r="I166">
        <f>IF($A166="","",INDEX(Accounts!$E$2:$E$51,MATCH($A166,Accounts!$A$2:$A$51,0)))</f>
        <v/>
      </c>
      <c r="J166">
        <f>IF($A166="","",INDEX(Accounts!$F$2:$F$51,MATCH($A166,Accounts!$A$2:$A$51,0)))</f>
        <v/>
      </c>
      <c r="K166">
        <f>IF($A166="","",IF(INDEX(Accounts!$G$2:$G$51,MATCH($A166,Accounts!$A$2:$A$51,0))="","",INDEX(Accounts!$G$2:$G$51,MATCH($A166,Accounts!$A$2:$A$51,0))))</f>
        <v/>
      </c>
      <c r="L166">
        <f>IF($A166="","",IF(INDEX(Accounts!$H$2:$H$51,MATCH($A166,Accounts!$A$2:$A$51,0))="","",INDEX(Accounts!$H$2:$H$51,MATCH($A166,Accounts!$A$2:$A$51,0))))</f>
        <v/>
      </c>
      <c r="M166">
        <f>IF(OR($A166="",$L166=""),"",$C166-$L166)</f>
        <v/>
      </c>
      <c r="N166">
        <f>IF($M166="","",MIN($C166,$D166,$F166)-$M166)</f>
        <v/>
      </c>
      <c r="O166">
        <f>IF($A166="","",IF($J166="Intraday trailing",MAX($H166,_xlfn.MAXIFS($V$1:$V165,$A$1:$A165,$A166)),MAX($H166,_xlfn.MAXIFS($D$1:$D165,$A$1:$A165,$A166))))</f>
        <v/>
      </c>
      <c r="P166">
        <f>IF($A166="","",IF($J166="Intraday trailing",MAX($O166,MAX($C166,$D166,$E166)),MAX($O166,$D166)))</f>
        <v/>
      </c>
      <c r="Q166">
        <f>IF($A166="","",IF($J166="Static",$H166-$I166,IF($J166="EOD trailing",IF($K166="",$O166-$I166,MIN($O166-$I166,$K166)),IF($K166="",$P166-$I166,MIN($P166-$I166,$K166)))))</f>
        <v/>
      </c>
      <c r="R166">
        <f>IF($A166="","",IF($J166="Static",$H166-$I166,IF($K166="",$P166-$I166,MIN($P166-$I166,$K166))))</f>
        <v/>
      </c>
      <c r="S166">
        <f>IF($A166="","",MIN($C166,$D166,$F166)-$Q166)</f>
        <v/>
      </c>
      <c r="T166">
        <f>IF($A166="","",$D166-$R166)</f>
        <v/>
      </c>
      <c r="U166">
        <f>IF($A166="","",IF(OR($S166&lt;=0,$T166&lt;=0,AND($N166&lt;&gt;"",$N166&lt;=0)),"LIMIT HIT","OK"))</f>
        <v/>
      </c>
      <c r="V166">
        <f>IF($A166="","",MAX($C166,$D166,$E166))</f>
        <v/>
      </c>
    </row>
    <row r="167">
      <c r="B167" s="7" t="n"/>
      <c r="G167">
        <f>IF($A167="","",$D167-$C167)</f>
        <v/>
      </c>
      <c r="H167">
        <f>IF($A167="","",INDEX(Accounts!$D$2:$D$51,MATCH($A167,Accounts!$A$2:$A$51,0)))</f>
        <v/>
      </c>
      <c r="I167">
        <f>IF($A167="","",INDEX(Accounts!$E$2:$E$51,MATCH($A167,Accounts!$A$2:$A$51,0)))</f>
        <v/>
      </c>
      <c r="J167">
        <f>IF($A167="","",INDEX(Accounts!$F$2:$F$51,MATCH($A167,Accounts!$A$2:$A$51,0)))</f>
        <v/>
      </c>
      <c r="K167">
        <f>IF($A167="","",IF(INDEX(Accounts!$G$2:$G$51,MATCH($A167,Accounts!$A$2:$A$51,0))="","",INDEX(Accounts!$G$2:$G$51,MATCH($A167,Accounts!$A$2:$A$51,0))))</f>
        <v/>
      </c>
      <c r="L167">
        <f>IF($A167="","",IF(INDEX(Accounts!$H$2:$H$51,MATCH($A167,Accounts!$A$2:$A$51,0))="","",INDEX(Accounts!$H$2:$H$51,MATCH($A167,Accounts!$A$2:$A$51,0))))</f>
        <v/>
      </c>
      <c r="M167">
        <f>IF(OR($A167="",$L167=""),"",$C167-$L167)</f>
        <v/>
      </c>
      <c r="N167">
        <f>IF($M167="","",MIN($C167,$D167,$F167)-$M167)</f>
        <v/>
      </c>
      <c r="O167">
        <f>IF($A167="","",IF($J167="Intraday trailing",MAX($H167,_xlfn.MAXIFS($V$1:$V166,$A$1:$A166,$A167)),MAX($H167,_xlfn.MAXIFS($D$1:$D166,$A$1:$A166,$A167))))</f>
        <v/>
      </c>
      <c r="P167">
        <f>IF($A167="","",IF($J167="Intraday trailing",MAX($O167,MAX($C167,$D167,$E167)),MAX($O167,$D167)))</f>
        <v/>
      </c>
      <c r="Q167">
        <f>IF($A167="","",IF($J167="Static",$H167-$I167,IF($J167="EOD trailing",IF($K167="",$O167-$I167,MIN($O167-$I167,$K167)),IF($K167="",$P167-$I167,MIN($P167-$I167,$K167)))))</f>
        <v/>
      </c>
      <c r="R167">
        <f>IF($A167="","",IF($J167="Static",$H167-$I167,IF($K167="",$P167-$I167,MIN($P167-$I167,$K167))))</f>
        <v/>
      </c>
      <c r="S167">
        <f>IF($A167="","",MIN($C167,$D167,$F167)-$Q167)</f>
        <v/>
      </c>
      <c r="T167">
        <f>IF($A167="","",$D167-$R167)</f>
        <v/>
      </c>
      <c r="U167">
        <f>IF($A167="","",IF(OR($S167&lt;=0,$T167&lt;=0,AND($N167&lt;&gt;"",$N167&lt;=0)),"LIMIT HIT","OK"))</f>
        <v/>
      </c>
      <c r="V167">
        <f>IF($A167="","",MAX($C167,$D167,$E167))</f>
        <v/>
      </c>
    </row>
    <row r="168">
      <c r="B168" s="7" t="n"/>
      <c r="G168">
        <f>IF($A168="","",$D168-$C168)</f>
        <v/>
      </c>
      <c r="H168">
        <f>IF($A168="","",INDEX(Accounts!$D$2:$D$51,MATCH($A168,Accounts!$A$2:$A$51,0)))</f>
        <v/>
      </c>
      <c r="I168">
        <f>IF($A168="","",INDEX(Accounts!$E$2:$E$51,MATCH($A168,Accounts!$A$2:$A$51,0)))</f>
        <v/>
      </c>
      <c r="J168">
        <f>IF($A168="","",INDEX(Accounts!$F$2:$F$51,MATCH($A168,Accounts!$A$2:$A$51,0)))</f>
        <v/>
      </c>
      <c r="K168">
        <f>IF($A168="","",IF(INDEX(Accounts!$G$2:$G$51,MATCH($A168,Accounts!$A$2:$A$51,0))="","",INDEX(Accounts!$G$2:$G$51,MATCH($A168,Accounts!$A$2:$A$51,0))))</f>
        <v/>
      </c>
      <c r="L168">
        <f>IF($A168="","",IF(INDEX(Accounts!$H$2:$H$51,MATCH($A168,Accounts!$A$2:$A$51,0))="","",INDEX(Accounts!$H$2:$H$51,MATCH($A168,Accounts!$A$2:$A$51,0))))</f>
        <v/>
      </c>
      <c r="M168">
        <f>IF(OR($A168="",$L168=""),"",$C168-$L168)</f>
        <v/>
      </c>
      <c r="N168">
        <f>IF($M168="","",MIN($C168,$D168,$F168)-$M168)</f>
        <v/>
      </c>
      <c r="O168">
        <f>IF($A168="","",IF($J168="Intraday trailing",MAX($H168,_xlfn.MAXIFS($V$1:$V167,$A$1:$A167,$A168)),MAX($H168,_xlfn.MAXIFS($D$1:$D167,$A$1:$A167,$A168))))</f>
        <v/>
      </c>
      <c r="P168">
        <f>IF($A168="","",IF($J168="Intraday trailing",MAX($O168,MAX($C168,$D168,$E168)),MAX($O168,$D168)))</f>
        <v/>
      </c>
      <c r="Q168">
        <f>IF($A168="","",IF($J168="Static",$H168-$I168,IF($J168="EOD trailing",IF($K168="",$O168-$I168,MIN($O168-$I168,$K168)),IF($K168="",$P168-$I168,MIN($P168-$I168,$K168)))))</f>
        <v/>
      </c>
      <c r="R168">
        <f>IF($A168="","",IF($J168="Static",$H168-$I168,IF($K168="",$P168-$I168,MIN($P168-$I168,$K168))))</f>
        <v/>
      </c>
      <c r="S168">
        <f>IF($A168="","",MIN($C168,$D168,$F168)-$Q168)</f>
        <v/>
      </c>
      <c r="T168">
        <f>IF($A168="","",$D168-$R168)</f>
        <v/>
      </c>
      <c r="U168">
        <f>IF($A168="","",IF(OR($S168&lt;=0,$T168&lt;=0,AND($N168&lt;&gt;"",$N168&lt;=0)),"LIMIT HIT","OK"))</f>
        <v/>
      </c>
      <c r="V168">
        <f>IF($A168="","",MAX($C168,$D168,$E168))</f>
        <v/>
      </c>
    </row>
    <row r="169">
      <c r="B169" s="7" t="n"/>
      <c r="G169">
        <f>IF($A169="","",$D169-$C169)</f>
        <v/>
      </c>
      <c r="H169">
        <f>IF($A169="","",INDEX(Accounts!$D$2:$D$51,MATCH($A169,Accounts!$A$2:$A$51,0)))</f>
        <v/>
      </c>
      <c r="I169">
        <f>IF($A169="","",INDEX(Accounts!$E$2:$E$51,MATCH($A169,Accounts!$A$2:$A$51,0)))</f>
        <v/>
      </c>
      <c r="J169">
        <f>IF($A169="","",INDEX(Accounts!$F$2:$F$51,MATCH($A169,Accounts!$A$2:$A$51,0)))</f>
        <v/>
      </c>
      <c r="K169">
        <f>IF($A169="","",IF(INDEX(Accounts!$G$2:$G$51,MATCH($A169,Accounts!$A$2:$A$51,0))="","",INDEX(Accounts!$G$2:$G$51,MATCH($A169,Accounts!$A$2:$A$51,0))))</f>
        <v/>
      </c>
      <c r="L169">
        <f>IF($A169="","",IF(INDEX(Accounts!$H$2:$H$51,MATCH($A169,Accounts!$A$2:$A$51,0))="","",INDEX(Accounts!$H$2:$H$51,MATCH($A169,Accounts!$A$2:$A$51,0))))</f>
        <v/>
      </c>
      <c r="M169">
        <f>IF(OR($A169="",$L169=""),"",$C169-$L169)</f>
        <v/>
      </c>
      <c r="N169">
        <f>IF($M169="","",MIN($C169,$D169,$F169)-$M169)</f>
        <v/>
      </c>
      <c r="O169">
        <f>IF($A169="","",IF($J169="Intraday trailing",MAX($H169,_xlfn.MAXIFS($V$1:$V168,$A$1:$A168,$A169)),MAX($H169,_xlfn.MAXIFS($D$1:$D168,$A$1:$A168,$A169))))</f>
        <v/>
      </c>
      <c r="P169">
        <f>IF($A169="","",IF($J169="Intraday trailing",MAX($O169,MAX($C169,$D169,$E169)),MAX($O169,$D169)))</f>
        <v/>
      </c>
      <c r="Q169">
        <f>IF($A169="","",IF($J169="Static",$H169-$I169,IF($J169="EOD trailing",IF($K169="",$O169-$I169,MIN($O169-$I169,$K169)),IF($K169="",$P169-$I169,MIN($P169-$I169,$K169)))))</f>
        <v/>
      </c>
      <c r="R169">
        <f>IF($A169="","",IF($J169="Static",$H169-$I169,IF($K169="",$P169-$I169,MIN($P169-$I169,$K169))))</f>
        <v/>
      </c>
      <c r="S169">
        <f>IF($A169="","",MIN($C169,$D169,$F169)-$Q169)</f>
        <v/>
      </c>
      <c r="T169">
        <f>IF($A169="","",$D169-$R169)</f>
        <v/>
      </c>
      <c r="U169">
        <f>IF($A169="","",IF(OR($S169&lt;=0,$T169&lt;=0,AND($N169&lt;&gt;"",$N169&lt;=0)),"LIMIT HIT","OK"))</f>
        <v/>
      </c>
      <c r="V169">
        <f>IF($A169="","",MAX($C169,$D169,$E169))</f>
        <v/>
      </c>
    </row>
    <row r="170">
      <c r="B170" s="7" t="n"/>
      <c r="G170">
        <f>IF($A170="","",$D170-$C170)</f>
        <v/>
      </c>
      <c r="H170">
        <f>IF($A170="","",INDEX(Accounts!$D$2:$D$51,MATCH($A170,Accounts!$A$2:$A$51,0)))</f>
        <v/>
      </c>
      <c r="I170">
        <f>IF($A170="","",INDEX(Accounts!$E$2:$E$51,MATCH($A170,Accounts!$A$2:$A$51,0)))</f>
        <v/>
      </c>
      <c r="J170">
        <f>IF($A170="","",INDEX(Accounts!$F$2:$F$51,MATCH($A170,Accounts!$A$2:$A$51,0)))</f>
        <v/>
      </c>
      <c r="K170">
        <f>IF($A170="","",IF(INDEX(Accounts!$G$2:$G$51,MATCH($A170,Accounts!$A$2:$A$51,0))="","",INDEX(Accounts!$G$2:$G$51,MATCH($A170,Accounts!$A$2:$A$51,0))))</f>
        <v/>
      </c>
      <c r="L170">
        <f>IF($A170="","",IF(INDEX(Accounts!$H$2:$H$51,MATCH($A170,Accounts!$A$2:$A$51,0))="","",INDEX(Accounts!$H$2:$H$51,MATCH($A170,Accounts!$A$2:$A$51,0))))</f>
        <v/>
      </c>
      <c r="M170">
        <f>IF(OR($A170="",$L170=""),"",$C170-$L170)</f>
        <v/>
      </c>
      <c r="N170">
        <f>IF($M170="","",MIN($C170,$D170,$F170)-$M170)</f>
        <v/>
      </c>
      <c r="O170">
        <f>IF($A170="","",IF($J170="Intraday trailing",MAX($H170,_xlfn.MAXIFS($V$1:$V169,$A$1:$A169,$A170)),MAX($H170,_xlfn.MAXIFS($D$1:$D169,$A$1:$A169,$A170))))</f>
        <v/>
      </c>
      <c r="P170">
        <f>IF($A170="","",IF($J170="Intraday trailing",MAX($O170,MAX($C170,$D170,$E170)),MAX($O170,$D170)))</f>
        <v/>
      </c>
      <c r="Q170">
        <f>IF($A170="","",IF($J170="Static",$H170-$I170,IF($J170="EOD trailing",IF($K170="",$O170-$I170,MIN($O170-$I170,$K170)),IF($K170="",$P170-$I170,MIN($P170-$I170,$K170)))))</f>
        <v/>
      </c>
      <c r="R170">
        <f>IF($A170="","",IF($J170="Static",$H170-$I170,IF($K170="",$P170-$I170,MIN($P170-$I170,$K170))))</f>
        <v/>
      </c>
      <c r="S170">
        <f>IF($A170="","",MIN($C170,$D170,$F170)-$Q170)</f>
        <v/>
      </c>
      <c r="T170">
        <f>IF($A170="","",$D170-$R170)</f>
        <v/>
      </c>
      <c r="U170">
        <f>IF($A170="","",IF(OR($S170&lt;=0,$T170&lt;=0,AND($N170&lt;&gt;"",$N170&lt;=0)),"LIMIT HIT","OK"))</f>
        <v/>
      </c>
      <c r="V170">
        <f>IF($A170="","",MAX($C170,$D170,$E170))</f>
        <v/>
      </c>
    </row>
    <row r="171">
      <c r="B171" s="7" t="n"/>
      <c r="G171">
        <f>IF($A171="","",$D171-$C171)</f>
        <v/>
      </c>
      <c r="H171">
        <f>IF($A171="","",INDEX(Accounts!$D$2:$D$51,MATCH($A171,Accounts!$A$2:$A$51,0)))</f>
        <v/>
      </c>
      <c r="I171">
        <f>IF($A171="","",INDEX(Accounts!$E$2:$E$51,MATCH($A171,Accounts!$A$2:$A$51,0)))</f>
        <v/>
      </c>
      <c r="J171">
        <f>IF($A171="","",INDEX(Accounts!$F$2:$F$51,MATCH($A171,Accounts!$A$2:$A$51,0)))</f>
        <v/>
      </c>
      <c r="K171">
        <f>IF($A171="","",IF(INDEX(Accounts!$G$2:$G$51,MATCH($A171,Accounts!$A$2:$A$51,0))="","",INDEX(Accounts!$G$2:$G$51,MATCH($A171,Accounts!$A$2:$A$51,0))))</f>
        <v/>
      </c>
      <c r="L171">
        <f>IF($A171="","",IF(INDEX(Accounts!$H$2:$H$51,MATCH($A171,Accounts!$A$2:$A$51,0))="","",INDEX(Accounts!$H$2:$H$51,MATCH($A171,Accounts!$A$2:$A$51,0))))</f>
        <v/>
      </c>
      <c r="M171">
        <f>IF(OR($A171="",$L171=""),"",$C171-$L171)</f>
        <v/>
      </c>
      <c r="N171">
        <f>IF($M171="","",MIN($C171,$D171,$F171)-$M171)</f>
        <v/>
      </c>
      <c r="O171">
        <f>IF($A171="","",IF($J171="Intraday trailing",MAX($H171,_xlfn.MAXIFS($V$1:$V170,$A$1:$A170,$A171)),MAX($H171,_xlfn.MAXIFS($D$1:$D170,$A$1:$A170,$A171))))</f>
        <v/>
      </c>
      <c r="P171">
        <f>IF($A171="","",IF($J171="Intraday trailing",MAX($O171,MAX($C171,$D171,$E171)),MAX($O171,$D171)))</f>
        <v/>
      </c>
      <c r="Q171">
        <f>IF($A171="","",IF($J171="Static",$H171-$I171,IF($J171="EOD trailing",IF($K171="",$O171-$I171,MIN($O171-$I171,$K171)),IF($K171="",$P171-$I171,MIN($P171-$I171,$K171)))))</f>
        <v/>
      </c>
      <c r="R171">
        <f>IF($A171="","",IF($J171="Static",$H171-$I171,IF($K171="",$P171-$I171,MIN($P171-$I171,$K171))))</f>
        <v/>
      </c>
      <c r="S171">
        <f>IF($A171="","",MIN($C171,$D171,$F171)-$Q171)</f>
        <v/>
      </c>
      <c r="T171">
        <f>IF($A171="","",$D171-$R171)</f>
        <v/>
      </c>
      <c r="U171">
        <f>IF($A171="","",IF(OR($S171&lt;=0,$T171&lt;=0,AND($N171&lt;&gt;"",$N171&lt;=0)),"LIMIT HIT","OK"))</f>
        <v/>
      </c>
      <c r="V171">
        <f>IF($A171="","",MAX($C171,$D171,$E171))</f>
        <v/>
      </c>
    </row>
    <row r="172">
      <c r="B172" s="7" t="n"/>
      <c r="G172">
        <f>IF($A172="","",$D172-$C172)</f>
        <v/>
      </c>
      <c r="H172">
        <f>IF($A172="","",INDEX(Accounts!$D$2:$D$51,MATCH($A172,Accounts!$A$2:$A$51,0)))</f>
        <v/>
      </c>
      <c r="I172">
        <f>IF($A172="","",INDEX(Accounts!$E$2:$E$51,MATCH($A172,Accounts!$A$2:$A$51,0)))</f>
        <v/>
      </c>
      <c r="J172">
        <f>IF($A172="","",INDEX(Accounts!$F$2:$F$51,MATCH($A172,Accounts!$A$2:$A$51,0)))</f>
        <v/>
      </c>
      <c r="K172">
        <f>IF($A172="","",IF(INDEX(Accounts!$G$2:$G$51,MATCH($A172,Accounts!$A$2:$A$51,0))="","",INDEX(Accounts!$G$2:$G$51,MATCH($A172,Accounts!$A$2:$A$51,0))))</f>
        <v/>
      </c>
      <c r="L172">
        <f>IF($A172="","",IF(INDEX(Accounts!$H$2:$H$51,MATCH($A172,Accounts!$A$2:$A$51,0))="","",INDEX(Accounts!$H$2:$H$51,MATCH($A172,Accounts!$A$2:$A$51,0))))</f>
        <v/>
      </c>
      <c r="M172">
        <f>IF(OR($A172="",$L172=""),"",$C172-$L172)</f>
        <v/>
      </c>
      <c r="N172">
        <f>IF($M172="","",MIN($C172,$D172,$F172)-$M172)</f>
        <v/>
      </c>
      <c r="O172">
        <f>IF($A172="","",IF($J172="Intraday trailing",MAX($H172,_xlfn.MAXIFS($V$1:$V171,$A$1:$A171,$A172)),MAX($H172,_xlfn.MAXIFS($D$1:$D171,$A$1:$A171,$A172))))</f>
        <v/>
      </c>
      <c r="P172">
        <f>IF($A172="","",IF($J172="Intraday trailing",MAX($O172,MAX($C172,$D172,$E172)),MAX($O172,$D172)))</f>
        <v/>
      </c>
      <c r="Q172">
        <f>IF($A172="","",IF($J172="Static",$H172-$I172,IF($J172="EOD trailing",IF($K172="",$O172-$I172,MIN($O172-$I172,$K172)),IF($K172="",$P172-$I172,MIN($P172-$I172,$K172)))))</f>
        <v/>
      </c>
      <c r="R172">
        <f>IF($A172="","",IF($J172="Static",$H172-$I172,IF($K172="",$P172-$I172,MIN($P172-$I172,$K172))))</f>
        <v/>
      </c>
      <c r="S172">
        <f>IF($A172="","",MIN($C172,$D172,$F172)-$Q172)</f>
        <v/>
      </c>
      <c r="T172">
        <f>IF($A172="","",$D172-$R172)</f>
        <v/>
      </c>
      <c r="U172">
        <f>IF($A172="","",IF(OR($S172&lt;=0,$T172&lt;=0,AND($N172&lt;&gt;"",$N172&lt;=0)),"LIMIT HIT","OK"))</f>
        <v/>
      </c>
      <c r="V172">
        <f>IF($A172="","",MAX($C172,$D172,$E172))</f>
        <v/>
      </c>
    </row>
    <row r="173">
      <c r="B173" s="7" t="n"/>
      <c r="G173">
        <f>IF($A173="","",$D173-$C173)</f>
        <v/>
      </c>
      <c r="H173">
        <f>IF($A173="","",INDEX(Accounts!$D$2:$D$51,MATCH($A173,Accounts!$A$2:$A$51,0)))</f>
        <v/>
      </c>
      <c r="I173">
        <f>IF($A173="","",INDEX(Accounts!$E$2:$E$51,MATCH($A173,Accounts!$A$2:$A$51,0)))</f>
        <v/>
      </c>
      <c r="J173">
        <f>IF($A173="","",INDEX(Accounts!$F$2:$F$51,MATCH($A173,Accounts!$A$2:$A$51,0)))</f>
        <v/>
      </c>
      <c r="K173">
        <f>IF($A173="","",IF(INDEX(Accounts!$G$2:$G$51,MATCH($A173,Accounts!$A$2:$A$51,0))="","",INDEX(Accounts!$G$2:$G$51,MATCH($A173,Accounts!$A$2:$A$51,0))))</f>
        <v/>
      </c>
      <c r="L173">
        <f>IF($A173="","",IF(INDEX(Accounts!$H$2:$H$51,MATCH($A173,Accounts!$A$2:$A$51,0))="","",INDEX(Accounts!$H$2:$H$51,MATCH($A173,Accounts!$A$2:$A$51,0))))</f>
        <v/>
      </c>
      <c r="M173">
        <f>IF(OR($A173="",$L173=""),"",$C173-$L173)</f>
        <v/>
      </c>
      <c r="N173">
        <f>IF($M173="","",MIN($C173,$D173,$F173)-$M173)</f>
        <v/>
      </c>
      <c r="O173">
        <f>IF($A173="","",IF($J173="Intraday trailing",MAX($H173,_xlfn.MAXIFS($V$1:$V172,$A$1:$A172,$A173)),MAX($H173,_xlfn.MAXIFS($D$1:$D172,$A$1:$A172,$A173))))</f>
        <v/>
      </c>
      <c r="P173">
        <f>IF($A173="","",IF($J173="Intraday trailing",MAX($O173,MAX($C173,$D173,$E173)),MAX($O173,$D173)))</f>
        <v/>
      </c>
      <c r="Q173">
        <f>IF($A173="","",IF($J173="Static",$H173-$I173,IF($J173="EOD trailing",IF($K173="",$O173-$I173,MIN($O173-$I173,$K173)),IF($K173="",$P173-$I173,MIN($P173-$I173,$K173)))))</f>
        <v/>
      </c>
      <c r="R173">
        <f>IF($A173="","",IF($J173="Static",$H173-$I173,IF($K173="",$P173-$I173,MIN($P173-$I173,$K173))))</f>
        <v/>
      </c>
      <c r="S173">
        <f>IF($A173="","",MIN($C173,$D173,$F173)-$Q173)</f>
        <v/>
      </c>
      <c r="T173">
        <f>IF($A173="","",$D173-$R173)</f>
        <v/>
      </c>
      <c r="U173">
        <f>IF($A173="","",IF(OR($S173&lt;=0,$T173&lt;=0,AND($N173&lt;&gt;"",$N173&lt;=0)),"LIMIT HIT","OK"))</f>
        <v/>
      </c>
      <c r="V173">
        <f>IF($A173="","",MAX($C173,$D173,$E173))</f>
        <v/>
      </c>
    </row>
    <row r="174">
      <c r="B174" s="7" t="n"/>
      <c r="G174">
        <f>IF($A174="","",$D174-$C174)</f>
        <v/>
      </c>
      <c r="H174">
        <f>IF($A174="","",INDEX(Accounts!$D$2:$D$51,MATCH($A174,Accounts!$A$2:$A$51,0)))</f>
        <v/>
      </c>
      <c r="I174">
        <f>IF($A174="","",INDEX(Accounts!$E$2:$E$51,MATCH($A174,Accounts!$A$2:$A$51,0)))</f>
        <v/>
      </c>
      <c r="J174">
        <f>IF($A174="","",INDEX(Accounts!$F$2:$F$51,MATCH($A174,Accounts!$A$2:$A$51,0)))</f>
        <v/>
      </c>
      <c r="K174">
        <f>IF($A174="","",IF(INDEX(Accounts!$G$2:$G$51,MATCH($A174,Accounts!$A$2:$A$51,0))="","",INDEX(Accounts!$G$2:$G$51,MATCH($A174,Accounts!$A$2:$A$51,0))))</f>
        <v/>
      </c>
      <c r="L174">
        <f>IF($A174="","",IF(INDEX(Accounts!$H$2:$H$51,MATCH($A174,Accounts!$A$2:$A$51,0))="","",INDEX(Accounts!$H$2:$H$51,MATCH($A174,Accounts!$A$2:$A$51,0))))</f>
        <v/>
      </c>
      <c r="M174">
        <f>IF(OR($A174="",$L174=""),"",$C174-$L174)</f>
        <v/>
      </c>
      <c r="N174">
        <f>IF($M174="","",MIN($C174,$D174,$F174)-$M174)</f>
        <v/>
      </c>
      <c r="O174">
        <f>IF($A174="","",IF($J174="Intraday trailing",MAX($H174,_xlfn.MAXIFS($V$1:$V173,$A$1:$A173,$A174)),MAX($H174,_xlfn.MAXIFS($D$1:$D173,$A$1:$A173,$A174))))</f>
        <v/>
      </c>
      <c r="P174">
        <f>IF($A174="","",IF($J174="Intraday trailing",MAX($O174,MAX($C174,$D174,$E174)),MAX($O174,$D174)))</f>
        <v/>
      </c>
      <c r="Q174">
        <f>IF($A174="","",IF($J174="Static",$H174-$I174,IF($J174="EOD trailing",IF($K174="",$O174-$I174,MIN($O174-$I174,$K174)),IF($K174="",$P174-$I174,MIN($P174-$I174,$K174)))))</f>
        <v/>
      </c>
      <c r="R174">
        <f>IF($A174="","",IF($J174="Static",$H174-$I174,IF($K174="",$P174-$I174,MIN($P174-$I174,$K174))))</f>
        <v/>
      </c>
      <c r="S174">
        <f>IF($A174="","",MIN($C174,$D174,$F174)-$Q174)</f>
        <v/>
      </c>
      <c r="T174">
        <f>IF($A174="","",$D174-$R174)</f>
        <v/>
      </c>
      <c r="U174">
        <f>IF($A174="","",IF(OR($S174&lt;=0,$T174&lt;=0,AND($N174&lt;&gt;"",$N174&lt;=0)),"LIMIT HIT","OK"))</f>
        <v/>
      </c>
      <c r="V174">
        <f>IF($A174="","",MAX($C174,$D174,$E174))</f>
        <v/>
      </c>
    </row>
    <row r="175">
      <c r="B175" s="7" t="n"/>
      <c r="G175">
        <f>IF($A175="","",$D175-$C175)</f>
        <v/>
      </c>
      <c r="H175">
        <f>IF($A175="","",INDEX(Accounts!$D$2:$D$51,MATCH($A175,Accounts!$A$2:$A$51,0)))</f>
        <v/>
      </c>
      <c r="I175">
        <f>IF($A175="","",INDEX(Accounts!$E$2:$E$51,MATCH($A175,Accounts!$A$2:$A$51,0)))</f>
        <v/>
      </c>
      <c r="J175">
        <f>IF($A175="","",INDEX(Accounts!$F$2:$F$51,MATCH($A175,Accounts!$A$2:$A$51,0)))</f>
        <v/>
      </c>
      <c r="K175">
        <f>IF($A175="","",IF(INDEX(Accounts!$G$2:$G$51,MATCH($A175,Accounts!$A$2:$A$51,0))="","",INDEX(Accounts!$G$2:$G$51,MATCH($A175,Accounts!$A$2:$A$51,0))))</f>
        <v/>
      </c>
      <c r="L175">
        <f>IF($A175="","",IF(INDEX(Accounts!$H$2:$H$51,MATCH($A175,Accounts!$A$2:$A$51,0))="","",INDEX(Accounts!$H$2:$H$51,MATCH($A175,Accounts!$A$2:$A$51,0))))</f>
        <v/>
      </c>
      <c r="M175">
        <f>IF(OR($A175="",$L175=""),"",$C175-$L175)</f>
        <v/>
      </c>
      <c r="N175">
        <f>IF($M175="","",MIN($C175,$D175,$F175)-$M175)</f>
        <v/>
      </c>
      <c r="O175">
        <f>IF($A175="","",IF($J175="Intraday trailing",MAX($H175,_xlfn.MAXIFS($V$1:$V174,$A$1:$A174,$A175)),MAX($H175,_xlfn.MAXIFS($D$1:$D174,$A$1:$A174,$A175))))</f>
        <v/>
      </c>
      <c r="P175">
        <f>IF($A175="","",IF($J175="Intraday trailing",MAX($O175,MAX($C175,$D175,$E175)),MAX($O175,$D175)))</f>
        <v/>
      </c>
      <c r="Q175">
        <f>IF($A175="","",IF($J175="Static",$H175-$I175,IF($J175="EOD trailing",IF($K175="",$O175-$I175,MIN($O175-$I175,$K175)),IF($K175="",$P175-$I175,MIN($P175-$I175,$K175)))))</f>
        <v/>
      </c>
      <c r="R175">
        <f>IF($A175="","",IF($J175="Static",$H175-$I175,IF($K175="",$P175-$I175,MIN($P175-$I175,$K175))))</f>
        <v/>
      </c>
      <c r="S175">
        <f>IF($A175="","",MIN($C175,$D175,$F175)-$Q175)</f>
        <v/>
      </c>
      <c r="T175">
        <f>IF($A175="","",$D175-$R175)</f>
        <v/>
      </c>
      <c r="U175">
        <f>IF($A175="","",IF(OR($S175&lt;=0,$T175&lt;=0,AND($N175&lt;&gt;"",$N175&lt;=0)),"LIMIT HIT","OK"))</f>
        <v/>
      </c>
      <c r="V175">
        <f>IF($A175="","",MAX($C175,$D175,$E175))</f>
        <v/>
      </c>
    </row>
    <row r="176">
      <c r="B176" s="7" t="n"/>
      <c r="G176">
        <f>IF($A176="","",$D176-$C176)</f>
        <v/>
      </c>
      <c r="H176">
        <f>IF($A176="","",INDEX(Accounts!$D$2:$D$51,MATCH($A176,Accounts!$A$2:$A$51,0)))</f>
        <v/>
      </c>
      <c r="I176">
        <f>IF($A176="","",INDEX(Accounts!$E$2:$E$51,MATCH($A176,Accounts!$A$2:$A$51,0)))</f>
        <v/>
      </c>
      <c r="J176">
        <f>IF($A176="","",INDEX(Accounts!$F$2:$F$51,MATCH($A176,Accounts!$A$2:$A$51,0)))</f>
        <v/>
      </c>
      <c r="K176">
        <f>IF($A176="","",IF(INDEX(Accounts!$G$2:$G$51,MATCH($A176,Accounts!$A$2:$A$51,0))="","",INDEX(Accounts!$G$2:$G$51,MATCH($A176,Accounts!$A$2:$A$51,0))))</f>
        <v/>
      </c>
      <c r="L176">
        <f>IF($A176="","",IF(INDEX(Accounts!$H$2:$H$51,MATCH($A176,Accounts!$A$2:$A$51,0))="","",INDEX(Accounts!$H$2:$H$51,MATCH($A176,Accounts!$A$2:$A$51,0))))</f>
        <v/>
      </c>
      <c r="M176">
        <f>IF(OR($A176="",$L176=""),"",$C176-$L176)</f>
        <v/>
      </c>
      <c r="N176">
        <f>IF($M176="","",MIN($C176,$D176,$F176)-$M176)</f>
        <v/>
      </c>
      <c r="O176">
        <f>IF($A176="","",IF($J176="Intraday trailing",MAX($H176,_xlfn.MAXIFS($V$1:$V175,$A$1:$A175,$A176)),MAX($H176,_xlfn.MAXIFS($D$1:$D175,$A$1:$A175,$A176))))</f>
        <v/>
      </c>
      <c r="P176">
        <f>IF($A176="","",IF($J176="Intraday trailing",MAX($O176,MAX($C176,$D176,$E176)),MAX($O176,$D176)))</f>
        <v/>
      </c>
      <c r="Q176">
        <f>IF($A176="","",IF($J176="Static",$H176-$I176,IF($J176="EOD trailing",IF($K176="",$O176-$I176,MIN($O176-$I176,$K176)),IF($K176="",$P176-$I176,MIN($P176-$I176,$K176)))))</f>
        <v/>
      </c>
      <c r="R176">
        <f>IF($A176="","",IF($J176="Static",$H176-$I176,IF($K176="",$P176-$I176,MIN($P176-$I176,$K176))))</f>
        <v/>
      </c>
      <c r="S176">
        <f>IF($A176="","",MIN($C176,$D176,$F176)-$Q176)</f>
        <v/>
      </c>
      <c r="T176">
        <f>IF($A176="","",$D176-$R176)</f>
        <v/>
      </c>
      <c r="U176">
        <f>IF($A176="","",IF(OR($S176&lt;=0,$T176&lt;=0,AND($N176&lt;&gt;"",$N176&lt;=0)),"LIMIT HIT","OK"))</f>
        <v/>
      </c>
      <c r="V176">
        <f>IF($A176="","",MAX($C176,$D176,$E176))</f>
        <v/>
      </c>
    </row>
    <row r="177">
      <c r="B177" s="7" t="n"/>
      <c r="G177">
        <f>IF($A177="","",$D177-$C177)</f>
        <v/>
      </c>
      <c r="H177">
        <f>IF($A177="","",INDEX(Accounts!$D$2:$D$51,MATCH($A177,Accounts!$A$2:$A$51,0)))</f>
        <v/>
      </c>
      <c r="I177">
        <f>IF($A177="","",INDEX(Accounts!$E$2:$E$51,MATCH($A177,Accounts!$A$2:$A$51,0)))</f>
        <v/>
      </c>
      <c r="J177">
        <f>IF($A177="","",INDEX(Accounts!$F$2:$F$51,MATCH($A177,Accounts!$A$2:$A$51,0)))</f>
        <v/>
      </c>
      <c r="K177">
        <f>IF($A177="","",IF(INDEX(Accounts!$G$2:$G$51,MATCH($A177,Accounts!$A$2:$A$51,0))="","",INDEX(Accounts!$G$2:$G$51,MATCH($A177,Accounts!$A$2:$A$51,0))))</f>
        <v/>
      </c>
      <c r="L177">
        <f>IF($A177="","",IF(INDEX(Accounts!$H$2:$H$51,MATCH($A177,Accounts!$A$2:$A$51,0))="","",INDEX(Accounts!$H$2:$H$51,MATCH($A177,Accounts!$A$2:$A$51,0))))</f>
        <v/>
      </c>
      <c r="M177">
        <f>IF(OR($A177="",$L177=""),"",$C177-$L177)</f>
        <v/>
      </c>
      <c r="N177">
        <f>IF($M177="","",MIN($C177,$D177,$F177)-$M177)</f>
        <v/>
      </c>
      <c r="O177">
        <f>IF($A177="","",IF($J177="Intraday trailing",MAX($H177,_xlfn.MAXIFS($V$1:$V176,$A$1:$A176,$A177)),MAX($H177,_xlfn.MAXIFS($D$1:$D176,$A$1:$A176,$A177))))</f>
        <v/>
      </c>
      <c r="P177">
        <f>IF($A177="","",IF($J177="Intraday trailing",MAX($O177,MAX($C177,$D177,$E177)),MAX($O177,$D177)))</f>
        <v/>
      </c>
      <c r="Q177">
        <f>IF($A177="","",IF($J177="Static",$H177-$I177,IF($J177="EOD trailing",IF($K177="",$O177-$I177,MIN($O177-$I177,$K177)),IF($K177="",$P177-$I177,MIN($P177-$I177,$K177)))))</f>
        <v/>
      </c>
      <c r="R177">
        <f>IF($A177="","",IF($J177="Static",$H177-$I177,IF($K177="",$P177-$I177,MIN($P177-$I177,$K177))))</f>
        <v/>
      </c>
      <c r="S177">
        <f>IF($A177="","",MIN($C177,$D177,$F177)-$Q177)</f>
        <v/>
      </c>
      <c r="T177">
        <f>IF($A177="","",$D177-$R177)</f>
        <v/>
      </c>
      <c r="U177">
        <f>IF($A177="","",IF(OR($S177&lt;=0,$T177&lt;=0,AND($N177&lt;&gt;"",$N177&lt;=0)),"LIMIT HIT","OK"))</f>
        <v/>
      </c>
      <c r="V177">
        <f>IF($A177="","",MAX($C177,$D177,$E177))</f>
        <v/>
      </c>
    </row>
    <row r="178">
      <c r="B178" s="7" t="n"/>
      <c r="G178">
        <f>IF($A178="","",$D178-$C178)</f>
        <v/>
      </c>
      <c r="H178">
        <f>IF($A178="","",INDEX(Accounts!$D$2:$D$51,MATCH($A178,Accounts!$A$2:$A$51,0)))</f>
        <v/>
      </c>
      <c r="I178">
        <f>IF($A178="","",INDEX(Accounts!$E$2:$E$51,MATCH($A178,Accounts!$A$2:$A$51,0)))</f>
        <v/>
      </c>
      <c r="J178">
        <f>IF($A178="","",INDEX(Accounts!$F$2:$F$51,MATCH($A178,Accounts!$A$2:$A$51,0)))</f>
        <v/>
      </c>
      <c r="K178">
        <f>IF($A178="","",IF(INDEX(Accounts!$G$2:$G$51,MATCH($A178,Accounts!$A$2:$A$51,0))="","",INDEX(Accounts!$G$2:$G$51,MATCH($A178,Accounts!$A$2:$A$51,0))))</f>
        <v/>
      </c>
      <c r="L178">
        <f>IF($A178="","",IF(INDEX(Accounts!$H$2:$H$51,MATCH($A178,Accounts!$A$2:$A$51,0))="","",INDEX(Accounts!$H$2:$H$51,MATCH($A178,Accounts!$A$2:$A$51,0))))</f>
        <v/>
      </c>
      <c r="M178">
        <f>IF(OR($A178="",$L178=""),"",$C178-$L178)</f>
        <v/>
      </c>
      <c r="N178">
        <f>IF($M178="","",MIN($C178,$D178,$F178)-$M178)</f>
        <v/>
      </c>
      <c r="O178">
        <f>IF($A178="","",IF($J178="Intraday trailing",MAX($H178,_xlfn.MAXIFS($V$1:$V177,$A$1:$A177,$A178)),MAX($H178,_xlfn.MAXIFS($D$1:$D177,$A$1:$A177,$A178))))</f>
        <v/>
      </c>
      <c r="P178">
        <f>IF($A178="","",IF($J178="Intraday trailing",MAX($O178,MAX($C178,$D178,$E178)),MAX($O178,$D178)))</f>
        <v/>
      </c>
      <c r="Q178">
        <f>IF($A178="","",IF($J178="Static",$H178-$I178,IF($J178="EOD trailing",IF($K178="",$O178-$I178,MIN($O178-$I178,$K178)),IF($K178="",$P178-$I178,MIN($P178-$I178,$K178)))))</f>
        <v/>
      </c>
      <c r="R178">
        <f>IF($A178="","",IF($J178="Static",$H178-$I178,IF($K178="",$P178-$I178,MIN($P178-$I178,$K178))))</f>
        <v/>
      </c>
      <c r="S178">
        <f>IF($A178="","",MIN($C178,$D178,$F178)-$Q178)</f>
        <v/>
      </c>
      <c r="T178">
        <f>IF($A178="","",$D178-$R178)</f>
        <v/>
      </c>
      <c r="U178">
        <f>IF($A178="","",IF(OR($S178&lt;=0,$T178&lt;=0,AND($N178&lt;&gt;"",$N178&lt;=0)),"LIMIT HIT","OK"))</f>
        <v/>
      </c>
      <c r="V178">
        <f>IF($A178="","",MAX($C178,$D178,$E178))</f>
        <v/>
      </c>
    </row>
    <row r="179">
      <c r="B179" s="7" t="n"/>
      <c r="G179">
        <f>IF($A179="","",$D179-$C179)</f>
        <v/>
      </c>
      <c r="H179">
        <f>IF($A179="","",INDEX(Accounts!$D$2:$D$51,MATCH($A179,Accounts!$A$2:$A$51,0)))</f>
        <v/>
      </c>
      <c r="I179">
        <f>IF($A179="","",INDEX(Accounts!$E$2:$E$51,MATCH($A179,Accounts!$A$2:$A$51,0)))</f>
        <v/>
      </c>
      <c r="J179">
        <f>IF($A179="","",INDEX(Accounts!$F$2:$F$51,MATCH($A179,Accounts!$A$2:$A$51,0)))</f>
        <v/>
      </c>
      <c r="K179">
        <f>IF($A179="","",IF(INDEX(Accounts!$G$2:$G$51,MATCH($A179,Accounts!$A$2:$A$51,0))="","",INDEX(Accounts!$G$2:$G$51,MATCH($A179,Accounts!$A$2:$A$51,0))))</f>
        <v/>
      </c>
      <c r="L179">
        <f>IF($A179="","",IF(INDEX(Accounts!$H$2:$H$51,MATCH($A179,Accounts!$A$2:$A$51,0))="","",INDEX(Accounts!$H$2:$H$51,MATCH($A179,Accounts!$A$2:$A$51,0))))</f>
        <v/>
      </c>
      <c r="M179">
        <f>IF(OR($A179="",$L179=""),"",$C179-$L179)</f>
        <v/>
      </c>
      <c r="N179">
        <f>IF($M179="","",MIN($C179,$D179,$F179)-$M179)</f>
        <v/>
      </c>
      <c r="O179">
        <f>IF($A179="","",IF($J179="Intraday trailing",MAX($H179,_xlfn.MAXIFS($V$1:$V178,$A$1:$A178,$A179)),MAX($H179,_xlfn.MAXIFS($D$1:$D178,$A$1:$A178,$A179))))</f>
        <v/>
      </c>
      <c r="P179">
        <f>IF($A179="","",IF($J179="Intraday trailing",MAX($O179,MAX($C179,$D179,$E179)),MAX($O179,$D179)))</f>
        <v/>
      </c>
      <c r="Q179">
        <f>IF($A179="","",IF($J179="Static",$H179-$I179,IF($J179="EOD trailing",IF($K179="",$O179-$I179,MIN($O179-$I179,$K179)),IF($K179="",$P179-$I179,MIN($P179-$I179,$K179)))))</f>
        <v/>
      </c>
      <c r="R179">
        <f>IF($A179="","",IF($J179="Static",$H179-$I179,IF($K179="",$P179-$I179,MIN($P179-$I179,$K179))))</f>
        <v/>
      </c>
      <c r="S179">
        <f>IF($A179="","",MIN($C179,$D179,$F179)-$Q179)</f>
        <v/>
      </c>
      <c r="T179">
        <f>IF($A179="","",$D179-$R179)</f>
        <v/>
      </c>
      <c r="U179">
        <f>IF($A179="","",IF(OR($S179&lt;=0,$T179&lt;=0,AND($N179&lt;&gt;"",$N179&lt;=0)),"LIMIT HIT","OK"))</f>
        <v/>
      </c>
      <c r="V179">
        <f>IF($A179="","",MAX($C179,$D179,$E179))</f>
        <v/>
      </c>
    </row>
    <row r="180">
      <c r="B180" s="7" t="n"/>
      <c r="G180">
        <f>IF($A180="","",$D180-$C180)</f>
        <v/>
      </c>
      <c r="H180">
        <f>IF($A180="","",INDEX(Accounts!$D$2:$D$51,MATCH($A180,Accounts!$A$2:$A$51,0)))</f>
        <v/>
      </c>
      <c r="I180">
        <f>IF($A180="","",INDEX(Accounts!$E$2:$E$51,MATCH($A180,Accounts!$A$2:$A$51,0)))</f>
        <v/>
      </c>
      <c r="J180">
        <f>IF($A180="","",INDEX(Accounts!$F$2:$F$51,MATCH($A180,Accounts!$A$2:$A$51,0)))</f>
        <v/>
      </c>
      <c r="K180">
        <f>IF($A180="","",IF(INDEX(Accounts!$G$2:$G$51,MATCH($A180,Accounts!$A$2:$A$51,0))="","",INDEX(Accounts!$G$2:$G$51,MATCH($A180,Accounts!$A$2:$A$51,0))))</f>
        <v/>
      </c>
      <c r="L180">
        <f>IF($A180="","",IF(INDEX(Accounts!$H$2:$H$51,MATCH($A180,Accounts!$A$2:$A$51,0))="","",INDEX(Accounts!$H$2:$H$51,MATCH($A180,Accounts!$A$2:$A$51,0))))</f>
        <v/>
      </c>
      <c r="M180">
        <f>IF(OR($A180="",$L180=""),"",$C180-$L180)</f>
        <v/>
      </c>
      <c r="N180">
        <f>IF($M180="","",MIN($C180,$D180,$F180)-$M180)</f>
        <v/>
      </c>
      <c r="O180">
        <f>IF($A180="","",IF($J180="Intraday trailing",MAX($H180,_xlfn.MAXIFS($V$1:$V179,$A$1:$A179,$A180)),MAX($H180,_xlfn.MAXIFS($D$1:$D179,$A$1:$A179,$A180))))</f>
        <v/>
      </c>
      <c r="P180">
        <f>IF($A180="","",IF($J180="Intraday trailing",MAX($O180,MAX($C180,$D180,$E180)),MAX($O180,$D180)))</f>
        <v/>
      </c>
      <c r="Q180">
        <f>IF($A180="","",IF($J180="Static",$H180-$I180,IF($J180="EOD trailing",IF($K180="",$O180-$I180,MIN($O180-$I180,$K180)),IF($K180="",$P180-$I180,MIN($P180-$I180,$K180)))))</f>
        <v/>
      </c>
      <c r="R180">
        <f>IF($A180="","",IF($J180="Static",$H180-$I180,IF($K180="",$P180-$I180,MIN($P180-$I180,$K180))))</f>
        <v/>
      </c>
      <c r="S180">
        <f>IF($A180="","",MIN($C180,$D180,$F180)-$Q180)</f>
        <v/>
      </c>
      <c r="T180">
        <f>IF($A180="","",$D180-$R180)</f>
        <v/>
      </c>
      <c r="U180">
        <f>IF($A180="","",IF(OR($S180&lt;=0,$T180&lt;=0,AND($N180&lt;&gt;"",$N180&lt;=0)),"LIMIT HIT","OK"))</f>
        <v/>
      </c>
      <c r="V180">
        <f>IF($A180="","",MAX($C180,$D180,$E180))</f>
        <v/>
      </c>
    </row>
    <row r="181">
      <c r="B181" s="7" t="n"/>
      <c r="G181">
        <f>IF($A181="","",$D181-$C181)</f>
        <v/>
      </c>
      <c r="H181">
        <f>IF($A181="","",INDEX(Accounts!$D$2:$D$51,MATCH($A181,Accounts!$A$2:$A$51,0)))</f>
        <v/>
      </c>
      <c r="I181">
        <f>IF($A181="","",INDEX(Accounts!$E$2:$E$51,MATCH($A181,Accounts!$A$2:$A$51,0)))</f>
        <v/>
      </c>
      <c r="J181">
        <f>IF($A181="","",INDEX(Accounts!$F$2:$F$51,MATCH($A181,Accounts!$A$2:$A$51,0)))</f>
        <v/>
      </c>
      <c r="K181">
        <f>IF($A181="","",IF(INDEX(Accounts!$G$2:$G$51,MATCH($A181,Accounts!$A$2:$A$51,0))="","",INDEX(Accounts!$G$2:$G$51,MATCH($A181,Accounts!$A$2:$A$51,0))))</f>
        <v/>
      </c>
      <c r="L181">
        <f>IF($A181="","",IF(INDEX(Accounts!$H$2:$H$51,MATCH($A181,Accounts!$A$2:$A$51,0))="","",INDEX(Accounts!$H$2:$H$51,MATCH($A181,Accounts!$A$2:$A$51,0))))</f>
        <v/>
      </c>
      <c r="M181">
        <f>IF(OR($A181="",$L181=""),"",$C181-$L181)</f>
        <v/>
      </c>
      <c r="N181">
        <f>IF($M181="","",MIN($C181,$D181,$F181)-$M181)</f>
        <v/>
      </c>
      <c r="O181">
        <f>IF($A181="","",IF($J181="Intraday trailing",MAX($H181,_xlfn.MAXIFS($V$1:$V180,$A$1:$A180,$A181)),MAX($H181,_xlfn.MAXIFS($D$1:$D180,$A$1:$A180,$A181))))</f>
        <v/>
      </c>
      <c r="P181">
        <f>IF($A181="","",IF($J181="Intraday trailing",MAX($O181,MAX($C181,$D181,$E181)),MAX($O181,$D181)))</f>
        <v/>
      </c>
      <c r="Q181">
        <f>IF($A181="","",IF($J181="Static",$H181-$I181,IF($J181="EOD trailing",IF($K181="",$O181-$I181,MIN($O181-$I181,$K181)),IF($K181="",$P181-$I181,MIN($P181-$I181,$K181)))))</f>
        <v/>
      </c>
      <c r="R181">
        <f>IF($A181="","",IF($J181="Static",$H181-$I181,IF($K181="",$P181-$I181,MIN($P181-$I181,$K181))))</f>
        <v/>
      </c>
      <c r="S181">
        <f>IF($A181="","",MIN($C181,$D181,$F181)-$Q181)</f>
        <v/>
      </c>
      <c r="T181">
        <f>IF($A181="","",$D181-$R181)</f>
        <v/>
      </c>
      <c r="U181">
        <f>IF($A181="","",IF(OR($S181&lt;=0,$T181&lt;=0,AND($N181&lt;&gt;"",$N181&lt;=0)),"LIMIT HIT","OK"))</f>
        <v/>
      </c>
      <c r="V181">
        <f>IF($A181="","",MAX($C181,$D181,$E181))</f>
        <v/>
      </c>
    </row>
    <row r="182">
      <c r="B182" s="7" t="n"/>
      <c r="G182">
        <f>IF($A182="","",$D182-$C182)</f>
        <v/>
      </c>
      <c r="H182">
        <f>IF($A182="","",INDEX(Accounts!$D$2:$D$51,MATCH($A182,Accounts!$A$2:$A$51,0)))</f>
        <v/>
      </c>
      <c r="I182">
        <f>IF($A182="","",INDEX(Accounts!$E$2:$E$51,MATCH($A182,Accounts!$A$2:$A$51,0)))</f>
        <v/>
      </c>
      <c r="J182">
        <f>IF($A182="","",INDEX(Accounts!$F$2:$F$51,MATCH($A182,Accounts!$A$2:$A$51,0)))</f>
        <v/>
      </c>
      <c r="K182">
        <f>IF($A182="","",IF(INDEX(Accounts!$G$2:$G$51,MATCH($A182,Accounts!$A$2:$A$51,0))="","",INDEX(Accounts!$G$2:$G$51,MATCH($A182,Accounts!$A$2:$A$51,0))))</f>
        <v/>
      </c>
      <c r="L182">
        <f>IF($A182="","",IF(INDEX(Accounts!$H$2:$H$51,MATCH($A182,Accounts!$A$2:$A$51,0))="","",INDEX(Accounts!$H$2:$H$51,MATCH($A182,Accounts!$A$2:$A$51,0))))</f>
        <v/>
      </c>
      <c r="M182">
        <f>IF(OR($A182="",$L182=""),"",$C182-$L182)</f>
        <v/>
      </c>
      <c r="N182">
        <f>IF($M182="","",MIN($C182,$D182,$F182)-$M182)</f>
        <v/>
      </c>
      <c r="O182">
        <f>IF($A182="","",IF($J182="Intraday trailing",MAX($H182,_xlfn.MAXIFS($V$1:$V181,$A$1:$A181,$A182)),MAX($H182,_xlfn.MAXIFS($D$1:$D181,$A$1:$A181,$A182))))</f>
        <v/>
      </c>
      <c r="P182">
        <f>IF($A182="","",IF($J182="Intraday trailing",MAX($O182,MAX($C182,$D182,$E182)),MAX($O182,$D182)))</f>
        <v/>
      </c>
      <c r="Q182">
        <f>IF($A182="","",IF($J182="Static",$H182-$I182,IF($J182="EOD trailing",IF($K182="",$O182-$I182,MIN($O182-$I182,$K182)),IF($K182="",$P182-$I182,MIN($P182-$I182,$K182)))))</f>
        <v/>
      </c>
      <c r="R182">
        <f>IF($A182="","",IF($J182="Static",$H182-$I182,IF($K182="",$P182-$I182,MIN($P182-$I182,$K182))))</f>
        <v/>
      </c>
      <c r="S182">
        <f>IF($A182="","",MIN($C182,$D182,$F182)-$Q182)</f>
        <v/>
      </c>
      <c r="T182">
        <f>IF($A182="","",$D182-$R182)</f>
        <v/>
      </c>
      <c r="U182">
        <f>IF($A182="","",IF(OR($S182&lt;=0,$T182&lt;=0,AND($N182&lt;&gt;"",$N182&lt;=0)),"LIMIT HIT","OK"))</f>
        <v/>
      </c>
      <c r="V182">
        <f>IF($A182="","",MAX($C182,$D182,$E182))</f>
        <v/>
      </c>
    </row>
    <row r="183">
      <c r="B183" s="7" t="n"/>
      <c r="G183">
        <f>IF($A183="","",$D183-$C183)</f>
        <v/>
      </c>
      <c r="H183">
        <f>IF($A183="","",INDEX(Accounts!$D$2:$D$51,MATCH($A183,Accounts!$A$2:$A$51,0)))</f>
        <v/>
      </c>
      <c r="I183">
        <f>IF($A183="","",INDEX(Accounts!$E$2:$E$51,MATCH($A183,Accounts!$A$2:$A$51,0)))</f>
        <v/>
      </c>
      <c r="J183">
        <f>IF($A183="","",INDEX(Accounts!$F$2:$F$51,MATCH($A183,Accounts!$A$2:$A$51,0)))</f>
        <v/>
      </c>
      <c r="K183">
        <f>IF($A183="","",IF(INDEX(Accounts!$G$2:$G$51,MATCH($A183,Accounts!$A$2:$A$51,0))="","",INDEX(Accounts!$G$2:$G$51,MATCH($A183,Accounts!$A$2:$A$51,0))))</f>
        <v/>
      </c>
      <c r="L183">
        <f>IF($A183="","",IF(INDEX(Accounts!$H$2:$H$51,MATCH($A183,Accounts!$A$2:$A$51,0))="","",INDEX(Accounts!$H$2:$H$51,MATCH($A183,Accounts!$A$2:$A$51,0))))</f>
        <v/>
      </c>
      <c r="M183">
        <f>IF(OR($A183="",$L183=""),"",$C183-$L183)</f>
        <v/>
      </c>
      <c r="N183">
        <f>IF($M183="","",MIN($C183,$D183,$F183)-$M183)</f>
        <v/>
      </c>
      <c r="O183">
        <f>IF($A183="","",IF($J183="Intraday trailing",MAX($H183,_xlfn.MAXIFS($V$1:$V182,$A$1:$A182,$A183)),MAX($H183,_xlfn.MAXIFS($D$1:$D182,$A$1:$A182,$A183))))</f>
        <v/>
      </c>
      <c r="P183">
        <f>IF($A183="","",IF($J183="Intraday trailing",MAX($O183,MAX($C183,$D183,$E183)),MAX($O183,$D183)))</f>
        <v/>
      </c>
      <c r="Q183">
        <f>IF($A183="","",IF($J183="Static",$H183-$I183,IF($J183="EOD trailing",IF($K183="",$O183-$I183,MIN($O183-$I183,$K183)),IF($K183="",$P183-$I183,MIN($P183-$I183,$K183)))))</f>
        <v/>
      </c>
      <c r="R183">
        <f>IF($A183="","",IF($J183="Static",$H183-$I183,IF($K183="",$P183-$I183,MIN($P183-$I183,$K183))))</f>
        <v/>
      </c>
      <c r="S183">
        <f>IF($A183="","",MIN($C183,$D183,$F183)-$Q183)</f>
        <v/>
      </c>
      <c r="T183">
        <f>IF($A183="","",$D183-$R183)</f>
        <v/>
      </c>
      <c r="U183">
        <f>IF($A183="","",IF(OR($S183&lt;=0,$T183&lt;=0,AND($N183&lt;&gt;"",$N183&lt;=0)),"LIMIT HIT","OK"))</f>
        <v/>
      </c>
      <c r="V183">
        <f>IF($A183="","",MAX($C183,$D183,$E183))</f>
        <v/>
      </c>
    </row>
    <row r="184">
      <c r="B184" s="7" t="n"/>
      <c r="G184">
        <f>IF($A184="","",$D184-$C184)</f>
        <v/>
      </c>
      <c r="H184">
        <f>IF($A184="","",INDEX(Accounts!$D$2:$D$51,MATCH($A184,Accounts!$A$2:$A$51,0)))</f>
        <v/>
      </c>
      <c r="I184">
        <f>IF($A184="","",INDEX(Accounts!$E$2:$E$51,MATCH($A184,Accounts!$A$2:$A$51,0)))</f>
        <v/>
      </c>
      <c r="J184">
        <f>IF($A184="","",INDEX(Accounts!$F$2:$F$51,MATCH($A184,Accounts!$A$2:$A$51,0)))</f>
        <v/>
      </c>
      <c r="K184">
        <f>IF($A184="","",IF(INDEX(Accounts!$G$2:$G$51,MATCH($A184,Accounts!$A$2:$A$51,0))="","",INDEX(Accounts!$G$2:$G$51,MATCH($A184,Accounts!$A$2:$A$51,0))))</f>
        <v/>
      </c>
      <c r="L184">
        <f>IF($A184="","",IF(INDEX(Accounts!$H$2:$H$51,MATCH($A184,Accounts!$A$2:$A$51,0))="","",INDEX(Accounts!$H$2:$H$51,MATCH($A184,Accounts!$A$2:$A$51,0))))</f>
        <v/>
      </c>
      <c r="M184">
        <f>IF(OR($A184="",$L184=""),"",$C184-$L184)</f>
        <v/>
      </c>
      <c r="N184">
        <f>IF($M184="","",MIN($C184,$D184,$F184)-$M184)</f>
        <v/>
      </c>
      <c r="O184">
        <f>IF($A184="","",IF($J184="Intraday trailing",MAX($H184,_xlfn.MAXIFS($V$1:$V183,$A$1:$A183,$A184)),MAX($H184,_xlfn.MAXIFS($D$1:$D183,$A$1:$A183,$A184))))</f>
        <v/>
      </c>
      <c r="P184">
        <f>IF($A184="","",IF($J184="Intraday trailing",MAX($O184,MAX($C184,$D184,$E184)),MAX($O184,$D184)))</f>
        <v/>
      </c>
      <c r="Q184">
        <f>IF($A184="","",IF($J184="Static",$H184-$I184,IF($J184="EOD trailing",IF($K184="",$O184-$I184,MIN($O184-$I184,$K184)),IF($K184="",$P184-$I184,MIN($P184-$I184,$K184)))))</f>
        <v/>
      </c>
      <c r="R184">
        <f>IF($A184="","",IF($J184="Static",$H184-$I184,IF($K184="",$P184-$I184,MIN($P184-$I184,$K184))))</f>
        <v/>
      </c>
      <c r="S184">
        <f>IF($A184="","",MIN($C184,$D184,$F184)-$Q184)</f>
        <v/>
      </c>
      <c r="T184">
        <f>IF($A184="","",$D184-$R184)</f>
        <v/>
      </c>
      <c r="U184">
        <f>IF($A184="","",IF(OR($S184&lt;=0,$T184&lt;=0,AND($N184&lt;&gt;"",$N184&lt;=0)),"LIMIT HIT","OK"))</f>
        <v/>
      </c>
      <c r="V184">
        <f>IF($A184="","",MAX($C184,$D184,$E184))</f>
        <v/>
      </c>
    </row>
    <row r="185">
      <c r="B185" s="7" t="n"/>
      <c r="G185">
        <f>IF($A185="","",$D185-$C185)</f>
        <v/>
      </c>
      <c r="H185">
        <f>IF($A185="","",INDEX(Accounts!$D$2:$D$51,MATCH($A185,Accounts!$A$2:$A$51,0)))</f>
        <v/>
      </c>
      <c r="I185">
        <f>IF($A185="","",INDEX(Accounts!$E$2:$E$51,MATCH($A185,Accounts!$A$2:$A$51,0)))</f>
        <v/>
      </c>
      <c r="J185">
        <f>IF($A185="","",INDEX(Accounts!$F$2:$F$51,MATCH($A185,Accounts!$A$2:$A$51,0)))</f>
        <v/>
      </c>
      <c r="K185">
        <f>IF($A185="","",IF(INDEX(Accounts!$G$2:$G$51,MATCH($A185,Accounts!$A$2:$A$51,0))="","",INDEX(Accounts!$G$2:$G$51,MATCH($A185,Accounts!$A$2:$A$51,0))))</f>
        <v/>
      </c>
      <c r="L185">
        <f>IF($A185="","",IF(INDEX(Accounts!$H$2:$H$51,MATCH($A185,Accounts!$A$2:$A$51,0))="","",INDEX(Accounts!$H$2:$H$51,MATCH($A185,Accounts!$A$2:$A$51,0))))</f>
        <v/>
      </c>
      <c r="M185">
        <f>IF(OR($A185="",$L185=""),"",$C185-$L185)</f>
        <v/>
      </c>
      <c r="N185">
        <f>IF($M185="","",MIN($C185,$D185,$F185)-$M185)</f>
        <v/>
      </c>
      <c r="O185">
        <f>IF($A185="","",IF($J185="Intraday trailing",MAX($H185,_xlfn.MAXIFS($V$1:$V184,$A$1:$A184,$A185)),MAX($H185,_xlfn.MAXIFS($D$1:$D184,$A$1:$A184,$A185))))</f>
        <v/>
      </c>
      <c r="P185">
        <f>IF($A185="","",IF($J185="Intraday trailing",MAX($O185,MAX($C185,$D185,$E185)),MAX($O185,$D185)))</f>
        <v/>
      </c>
      <c r="Q185">
        <f>IF($A185="","",IF($J185="Static",$H185-$I185,IF($J185="EOD trailing",IF($K185="",$O185-$I185,MIN($O185-$I185,$K185)),IF($K185="",$P185-$I185,MIN($P185-$I185,$K185)))))</f>
        <v/>
      </c>
      <c r="R185">
        <f>IF($A185="","",IF($J185="Static",$H185-$I185,IF($K185="",$P185-$I185,MIN($P185-$I185,$K185))))</f>
        <v/>
      </c>
      <c r="S185">
        <f>IF($A185="","",MIN($C185,$D185,$F185)-$Q185)</f>
        <v/>
      </c>
      <c r="T185">
        <f>IF($A185="","",$D185-$R185)</f>
        <v/>
      </c>
      <c r="U185">
        <f>IF($A185="","",IF(OR($S185&lt;=0,$T185&lt;=0,AND($N185&lt;&gt;"",$N185&lt;=0)),"LIMIT HIT","OK"))</f>
        <v/>
      </c>
      <c r="V185">
        <f>IF($A185="","",MAX($C185,$D185,$E185))</f>
        <v/>
      </c>
    </row>
    <row r="186">
      <c r="B186" s="7" t="n"/>
      <c r="G186">
        <f>IF($A186="","",$D186-$C186)</f>
        <v/>
      </c>
      <c r="H186">
        <f>IF($A186="","",INDEX(Accounts!$D$2:$D$51,MATCH($A186,Accounts!$A$2:$A$51,0)))</f>
        <v/>
      </c>
      <c r="I186">
        <f>IF($A186="","",INDEX(Accounts!$E$2:$E$51,MATCH($A186,Accounts!$A$2:$A$51,0)))</f>
        <v/>
      </c>
      <c r="J186">
        <f>IF($A186="","",INDEX(Accounts!$F$2:$F$51,MATCH($A186,Accounts!$A$2:$A$51,0)))</f>
        <v/>
      </c>
      <c r="K186">
        <f>IF($A186="","",IF(INDEX(Accounts!$G$2:$G$51,MATCH($A186,Accounts!$A$2:$A$51,0))="","",INDEX(Accounts!$G$2:$G$51,MATCH($A186,Accounts!$A$2:$A$51,0))))</f>
        <v/>
      </c>
      <c r="L186">
        <f>IF($A186="","",IF(INDEX(Accounts!$H$2:$H$51,MATCH($A186,Accounts!$A$2:$A$51,0))="","",INDEX(Accounts!$H$2:$H$51,MATCH($A186,Accounts!$A$2:$A$51,0))))</f>
        <v/>
      </c>
      <c r="M186">
        <f>IF(OR($A186="",$L186=""),"",$C186-$L186)</f>
        <v/>
      </c>
      <c r="N186">
        <f>IF($M186="","",MIN($C186,$D186,$F186)-$M186)</f>
        <v/>
      </c>
      <c r="O186">
        <f>IF($A186="","",IF($J186="Intraday trailing",MAX($H186,_xlfn.MAXIFS($V$1:$V185,$A$1:$A185,$A186)),MAX($H186,_xlfn.MAXIFS($D$1:$D185,$A$1:$A185,$A186))))</f>
        <v/>
      </c>
      <c r="P186">
        <f>IF($A186="","",IF($J186="Intraday trailing",MAX($O186,MAX($C186,$D186,$E186)),MAX($O186,$D186)))</f>
        <v/>
      </c>
      <c r="Q186">
        <f>IF($A186="","",IF($J186="Static",$H186-$I186,IF($J186="EOD trailing",IF($K186="",$O186-$I186,MIN($O186-$I186,$K186)),IF($K186="",$P186-$I186,MIN($P186-$I186,$K186)))))</f>
        <v/>
      </c>
      <c r="R186">
        <f>IF($A186="","",IF($J186="Static",$H186-$I186,IF($K186="",$P186-$I186,MIN($P186-$I186,$K186))))</f>
        <v/>
      </c>
      <c r="S186">
        <f>IF($A186="","",MIN($C186,$D186,$F186)-$Q186)</f>
        <v/>
      </c>
      <c r="T186">
        <f>IF($A186="","",$D186-$R186)</f>
        <v/>
      </c>
      <c r="U186">
        <f>IF($A186="","",IF(OR($S186&lt;=0,$T186&lt;=0,AND($N186&lt;&gt;"",$N186&lt;=0)),"LIMIT HIT","OK"))</f>
        <v/>
      </c>
      <c r="V186">
        <f>IF($A186="","",MAX($C186,$D186,$E186))</f>
        <v/>
      </c>
    </row>
    <row r="187">
      <c r="B187" s="7" t="n"/>
      <c r="G187">
        <f>IF($A187="","",$D187-$C187)</f>
        <v/>
      </c>
      <c r="H187">
        <f>IF($A187="","",INDEX(Accounts!$D$2:$D$51,MATCH($A187,Accounts!$A$2:$A$51,0)))</f>
        <v/>
      </c>
      <c r="I187">
        <f>IF($A187="","",INDEX(Accounts!$E$2:$E$51,MATCH($A187,Accounts!$A$2:$A$51,0)))</f>
        <v/>
      </c>
      <c r="J187">
        <f>IF($A187="","",INDEX(Accounts!$F$2:$F$51,MATCH($A187,Accounts!$A$2:$A$51,0)))</f>
        <v/>
      </c>
      <c r="K187">
        <f>IF($A187="","",IF(INDEX(Accounts!$G$2:$G$51,MATCH($A187,Accounts!$A$2:$A$51,0))="","",INDEX(Accounts!$G$2:$G$51,MATCH($A187,Accounts!$A$2:$A$51,0))))</f>
        <v/>
      </c>
      <c r="L187">
        <f>IF($A187="","",IF(INDEX(Accounts!$H$2:$H$51,MATCH($A187,Accounts!$A$2:$A$51,0))="","",INDEX(Accounts!$H$2:$H$51,MATCH($A187,Accounts!$A$2:$A$51,0))))</f>
        <v/>
      </c>
      <c r="M187">
        <f>IF(OR($A187="",$L187=""),"",$C187-$L187)</f>
        <v/>
      </c>
      <c r="N187">
        <f>IF($M187="","",MIN($C187,$D187,$F187)-$M187)</f>
        <v/>
      </c>
      <c r="O187">
        <f>IF($A187="","",IF($J187="Intraday trailing",MAX($H187,_xlfn.MAXIFS($V$1:$V186,$A$1:$A186,$A187)),MAX($H187,_xlfn.MAXIFS($D$1:$D186,$A$1:$A186,$A187))))</f>
        <v/>
      </c>
      <c r="P187">
        <f>IF($A187="","",IF($J187="Intraday trailing",MAX($O187,MAX($C187,$D187,$E187)),MAX($O187,$D187)))</f>
        <v/>
      </c>
      <c r="Q187">
        <f>IF($A187="","",IF($J187="Static",$H187-$I187,IF($J187="EOD trailing",IF($K187="",$O187-$I187,MIN($O187-$I187,$K187)),IF($K187="",$P187-$I187,MIN($P187-$I187,$K187)))))</f>
        <v/>
      </c>
      <c r="R187">
        <f>IF($A187="","",IF($J187="Static",$H187-$I187,IF($K187="",$P187-$I187,MIN($P187-$I187,$K187))))</f>
        <v/>
      </c>
      <c r="S187">
        <f>IF($A187="","",MIN($C187,$D187,$F187)-$Q187)</f>
        <v/>
      </c>
      <c r="T187">
        <f>IF($A187="","",$D187-$R187)</f>
        <v/>
      </c>
      <c r="U187">
        <f>IF($A187="","",IF(OR($S187&lt;=0,$T187&lt;=0,AND($N187&lt;&gt;"",$N187&lt;=0)),"LIMIT HIT","OK"))</f>
        <v/>
      </c>
      <c r="V187">
        <f>IF($A187="","",MAX($C187,$D187,$E187))</f>
        <v/>
      </c>
    </row>
    <row r="188">
      <c r="B188" s="7" t="n"/>
      <c r="G188">
        <f>IF($A188="","",$D188-$C188)</f>
        <v/>
      </c>
      <c r="H188">
        <f>IF($A188="","",INDEX(Accounts!$D$2:$D$51,MATCH($A188,Accounts!$A$2:$A$51,0)))</f>
        <v/>
      </c>
      <c r="I188">
        <f>IF($A188="","",INDEX(Accounts!$E$2:$E$51,MATCH($A188,Accounts!$A$2:$A$51,0)))</f>
        <v/>
      </c>
      <c r="J188">
        <f>IF($A188="","",INDEX(Accounts!$F$2:$F$51,MATCH($A188,Accounts!$A$2:$A$51,0)))</f>
        <v/>
      </c>
      <c r="K188">
        <f>IF($A188="","",IF(INDEX(Accounts!$G$2:$G$51,MATCH($A188,Accounts!$A$2:$A$51,0))="","",INDEX(Accounts!$G$2:$G$51,MATCH($A188,Accounts!$A$2:$A$51,0))))</f>
        <v/>
      </c>
      <c r="L188">
        <f>IF($A188="","",IF(INDEX(Accounts!$H$2:$H$51,MATCH($A188,Accounts!$A$2:$A$51,0))="","",INDEX(Accounts!$H$2:$H$51,MATCH($A188,Accounts!$A$2:$A$51,0))))</f>
        <v/>
      </c>
      <c r="M188">
        <f>IF(OR($A188="",$L188=""),"",$C188-$L188)</f>
        <v/>
      </c>
      <c r="N188">
        <f>IF($M188="","",MIN($C188,$D188,$F188)-$M188)</f>
        <v/>
      </c>
      <c r="O188">
        <f>IF($A188="","",IF($J188="Intraday trailing",MAX($H188,_xlfn.MAXIFS($V$1:$V187,$A$1:$A187,$A188)),MAX($H188,_xlfn.MAXIFS($D$1:$D187,$A$1:$A187,$A188))))</f>
        <v/>
      </c>
      <c r="P188">
        <f>IF($A188="","",IF($J188="Intraday trailing",MAX($O188,MAX($C188,$D188,$E188)),MAX($O188,$D188)))</f>
        <v/>
      </c>
      <c r="Q188">
        <f>IF($A188="","",IF($J188="Static",$H188-$I188,IF($J188="EOD trailing",IF($K188="",$O188-$I188,MIN($O188-$I188,$K188)),IF($K188="",$P188-$I188,MIN($P188-$I188,$K188)))))</f>
        <v/>
      </c>
      <c r="R188">
        <f>IF($A188="","",IF($J188="Static",$H188-$I188,IF($K188="",$P188-$I188,MIN($P188-$I188,$K188))))</f>
        <v/>
      </c>
      <c r="S188">
        <f>IF($A188="","",MIN($C188,$D188,$F188)-$Q188)</f>
        <v/>
      </c>
      <c r="T188">
        <f>IF($A188="","",$D188-$R188)</f>
        <v/>
      </c>
      <c r="U188">
        <f>IF($A188="","",IF(OR($S188&lt;=0,$T188&lt;=0,AND($N188&lt;&gt;"",$N188&lt;=0)),"LIMIT HIT","OK"))</f>
        <v/>
      </c>
      <c r="V188">
        <f>IF($A188="","",MAX($C188,$D188,$E188))</f>
        <v/>
      </c>
    </row>
    <row r="189">
      <c r="B189" s="7" t="n"/>
      <c r="G189">
        <f>IF($A189="","",$D189-$C189)</f>
        <v/>
      </c>
      <c r="H189">
        <f>IF($A189="","",INDEX(Accounts!$D$2:$D$51,MATCH($A189,Accounts!$A$2:$A$51,0)))</f>
        <v/>
      </c>
      <c r="I189">
        <f>IF($A189="","",INDEX(Accounts!$E$2:$E$51,MATCH($A189,Accounts!$A$2:$A$51,0)))</f>
        <v/>
      </c>
      <c r="J189">
        <f>IF($A189="","",INDEX(Accounts!$F$2:$F$51,MATCH($A189,Accounts!$A$2:$A$51,0)))</f>
        <v/>
      </c>
      <c r="K189">
        <f>IF($A189="","",IF(INDEX(Accounts!$G$2:$G$51,MATCH($A189,Accounts!$A$2:$A$51,0))="","",INDEX(Accounts!$G$2:$G$51,MATCH($A189,Accounts!$A$2:$A$51,0))))</f>
        <v/>
      </c>
      <c r="L189">
        <f>IF($A189="","",IF(INDEX(Accounts!$H$2:$H$51,MATCH($A189,Accounts!$A$2:$A$51,0))="","",INDEX(Accounts!$H$2:$H$51,MATCH($A189,Accounts!$A$2:$A$51,0))))</f>
        <v/>
      </c>
      <c r="M189">
        <f>IF(OR($A189="",$L189=""),"",$C189-$L189)</f>
        <v/>
      </c>
      <c r="N189">
        <f>IF($M189="","",MIN($C189,$D189,$F189)-$M189)</f>
        <v/>
      </c>
      <c r="O189">
        <f>IF($A189="","",IF($J189="Intraday trailing",MAX($H189,_xlfn.MAXIFS($V$1:$V188,$A$1:$A188,$A189)),MAX($H189,_xlfn.MAXIFS($D$1:$D188,$A$1:$A188,$A189))))</f>
        <v/>
      </c>
      <c r="P189">
        <f>IF($A189="","",IF($J189="Intraday trailing",MAX($O189,MAX($C189,$D189,$E189)),MAX($O189,$D189)))</f>
        <v/>
      </c>
      <c r="Q189">
        <f>IF($A189="","",IF($J189="Static",$H189-$I189,IF($J189="EOD trailing",IF($K189="",$O189-$I189,MIN($O189-$I189,$K189)),IF($K189="",$P189-$I189,MIN($P189-$I189,$K189)))))</f>
        <v/>
      </c>
      <c r="R189">
        <f>IF($A189="","",IF($J189="Static",$H189-$I189,IF($K189="",$P189-$I189,MIN($P189-$I189,$K189))))</f>
        <v/>
      </c>
      <c r="S189">
        <f>IF($A189="","",MIN($C189,$D189,$F189)-$Q189)</f>
        <v/>
      </c>
      <c r="T189">
        <f>IF($A189="","",$D189-$R189)</f>
        <v/>
      </c>
      <c r="U189">
        <f>IF($A189="","",IF(OR($S189&lt;=0,$T189&lt;=0,AND($N189&lt;&gt;"",$N189&lt;=0)),"LIMIT HIT","OK"))</f>
        <v/>
      </c>
      <c r="V189">
        <f>IF($A189="","",MAX($C189,$D189,$E189))</f>
        <v/>
      </c>
    </row>
    <row r="190">
      <c r="B190" s="7" t="n"/>
      <c r="G190">
        <f>IF($A190="","",$D190-$C190)</f>
        <v/>
      </c>
      <c r="H190">
        <f>IF($A190="","",INDEX(Accounts!$D$2:$D$51,MATCH($A190,Accounts!$A$2:$A$51,0)))</f>
        <v/>
      </c>
      <c r="I190">
        <f>IF($A190="","",INDEX(Accounts!$E$2:$E$51,MATCH($A190,Accounts!$A$2:$A$51,0)))</f>
        <v/>
      </c>
      <c r="J190">
        <f>IF($A190="","",INDEX(Accounts!$F$2:$F$51,MATCH($A190,Accounts!$A$2:$A$51,0)))</f>
        <v/>
      </c>
      <c r="K190">
        <f>IF($A190="","",IF(INDEX(Accounts!$G$2:$G$51,MATCH($A190,Accounts!$A$2:$A$51,0))="","",INDEX(Accounts!$G$2:$G$51,MATCH($A190,Accounts!$A$2:$A$51,0))))</f>
        <v/>
      </c>
      <c r="L190">
        <f>IF($A190="","",IF(INDEX(Accounts!$H$2:$H$51,MATCH($A190,Accounts!$A$2:$A$51,0))="","",INDEX(Accounts!$H$2:$H$51,MATCH($A190,Accounts!$A$2:$A$51,0))))</f>
        <v/>
      </c>
      <c r="M190">
        <f>IF(OR($A190="",$L190=""),"",$C190-$L190)</f>
        <v/>
      </c>
      <c r="N190">
        <f>IF($M190="","",MIN($C190,$D190,$F190)-$M190)</f>
        <v/>
      </c>
      <c r="O190">
        <f>IF($A190="","",IF($J190="Intraday trailing",MAX($H190,_xlfn.MAXIFS($V$1:$V189,$A$1:$A189,$A190)),MAX($H190,_xlfn.MAXIFS($D$1:$D189,$A$1:$A189,$A190))))</f>
        <v/>
      </c>
      <c r="P190">
        <f>IF($A190="","",IF($J190="Intraday trailing",MAX($O190,MAX($C190,$D190,$E190)),MAX($O190,$D190)))</f>
        <v/>
      </c>
      <c r="Q190">
        <f>IF($A190="","",IF($J190="Static",$H190-$I190,IF($J190="EOD trailing",IF($K190="",$O190-$I190,MIN($O190-$I190,$K190)),IF($K190="",$P190-$I190,MIN($P190-$I190,$K190)))))</f>
        <v/>
      </c>
      <c r="R190">
        <f>IF($A190="","",IF($J190="Static",$H190-$I190,IF($K190="",$P190-$I190,MIN($P190-$I190,$K190))))</f>
        <v/>
      </c>
      <c r="S190">
        <f>IF($A190="","",MIN($C190,$D190,$F190)-$Q190)</f>
        <v/>
      </c>
      <c r="T190">
        <f>IF($A190="","",$D190-$R190)</f>
        <v/>
      </c>
      <c r="U190">
        <f>IF($A190="","",IF(OR($S190&lt;=0,$T190&lt;=0,AND($N190&lt;&gt;"",$N190&lt;=0)),"LIMIT HIT","OK"))</f>
        <v/>
      </c>
      <c r="V190">
        <f>IF($A190="","",MAX($C190,$D190,$E190))</f>
        <v/>
      </c>
    </row>
    <row r="191">
      <c r="B191" s="7" t="n"/>
      <c r="G191">
        <f>IF($A191="","",$D191-$C191)</f>
        <v/>
      </c>
      <c r="H191">
        <f>IF($A191="","",INDEX(Accounts!$D$2:$D$51,MATCH($A191,Accounts!$A$2:$A$51,0)))</f>
        <v/>
      </c>
      <c r="I191">
        <f>IF($A191="","",INDEX(Accounts!$E$2:$E$51,MATCH($A191,Accounts!$A$2:$A$51,0)))</f>
        <v/>
      </c>
      <c r="J191">
        <f>IF($A191="","",INDEX(Accounts!$F$2:$F$51,MATCH($A191,Accounts!$A$2:$A$51,0)))</f>
        <v/>
      </c>
      <c r="K191">
        <f>IF($A191="","",IF(INDEX(Accounts!$G$2:$G$51,MATCH($A191,Accounts!$A$2:$A$51,0))="","",INDEX(Accounts!$G$2:$G$51,MATCH($A191,Accounts!$A$2:$A$51,0))))</f>
        <v/>
      </c>
      <c r="L191">
        <f>IF($A191="","",IF(INDEX(Accounts!$H$2:$H$51,MATCH($A191,Accounts!$A$2:$A$51,0))="","",INDEX(Accounts!$H$2:$H$51,MATCH($A191,Accounts!$A$2:$A$51,0))))</f>
        <v/>
      </c>
      <c r="M191">
        <f>IF(OR($A191="",$L191=""),"",$C191-$L191)</f>
        <v/>
      </c>
      <c r="N191">
        <f>IF($M191="","",MIN($C191,$D191,$F191)-$M191)</f>
        <v/>
      </c>
      <c r="O191">
        <f>IF($A191="","",IF($J191="Intraday trailing",MAX($H191,_xlfn.MAXIFS($V$1:$V190,$A$1:$A190,$A191)),MAX($H191,_xlfn.MAXIFS($D$1:$D190,$A$1:$A190,$A191))))</f>
        <v/>
      </c>
      <c r="P191">
        <f>IF($A191="","",IF($J191="Intraday trailing",MAX($O191,MAX($C191,$D191,$E191)),MAX($O191,$D191)))</f>
        <v/>
      </c>
      <c r="Q191">
        <f>IF($A191="","",IF($J191="Static",$H191-$I191,IF($J191="EOD trailing",IF($K191="",$O191-$I191,MIN($O191-$I191,$K191)),IF($K191="",$P191-$I191,MIN($P191-$I191,$K191)))))</f>
        <v/>
      </c>
      <c r="R191">
        <f>IF($A191="","",IF($J191="Static",$H191-$I191,IF($K191="",$P191-$I191,MIN($P191-$I191,$K191))))</f>
        <v/>
      </c>
      <c r="S191">
        <f>IF($A191="","",MIN($C191,$D191,$F191)-$Q191)</f>
        <v/>
      </c>
      <c r="T191">
        <f>IF($A191="","",$D191-$R191)</f>
        <v/>
      </c>
      <c r="U191">
        <f>IF($A191="","",IF(OR($S191&lt;=0,$T191&lt;=0,AND($N191&lt;&gt;"",$N191&lt;=0)),"LIMIT HIT","OK"))</f>
        <v/>
      </c>
      <c r="V191">
        <f>IF($A191="","",MAX($C191,$D191,$E191))</f>
        <v/>
      </c>
    </row>
    <row r="192">
      <c r="B192" s="7" t="n"/>
      <c r="G192">
        <f>IF($A192="","",$D192-$C192)</f>
        <v/>
      </c>
      <c r="H192">
        <f>IF($A192="","",INDEX(Accounts!$D$2:$D$51,MATCH($A192,Accounts!$A$2:$A$51,0)))</f>
        <v/>
      </c>
      <c r="I192">
        <f>IF($A192="","",INDEX(Accounts!$E$2:$E$51,MATCH($A192,Accounts!$A$2:$A$51,0)))</f>
        <v/>
      </c>
      <c r="J192">
        <f>IF($A192="","",INDEX(Accounts!$F$2:$F$51,MATCH($A192,Accounts!$A$2:$A$51,0)))</f>
        <v/>
      </c>
      <c r="K192">
        <f>IF($A192="","",IF(INDEX(Accounts!$G$2:$G$51,MATCH($A192,Accounts!$A$2:$A$51,0))="","",INDEX(Accounts!$G$2:$G$51,MATCH($A192,Accounts!$A$2:$A$51,0))))</f>
        <v/>
      </c>
      <c r="L192">
        <f>IF($A192="","",IF(INDEX(Accounts!$H$2:$H$51,MATCH($A192,Accounts!$A$2:$A$51,0))="","",INDEX(Accounts!$H$2:$H$51,MATCH($A192,Accounts!$A$2:$A$51,0))))</f>
        <v/>
      </c>
      <c r="M192">
        <f>IF(OR($A192="",$L192=""),"",$C192-$L192)</f>
        <v/>
      </c>
      <c r="N192">
        <f>IF($M192="","",MIN($C192,$D192,$F192)-$M192)</f>
        <v/>
      </c>
      <c r="O192">
        <f>IF($A192="","",IF($J192="Intraday trailing",MAX($H192,_xlfn.MAXIFS($V$1:$V191,$A$1:$A191,$A192)),MAX($H192,_xlfn.MAXIFS($D$1:$D191,$A$1:$A191,$A192))))</f>
        <v/>
      </c>
      <c r="P192">
        <f>IF($A192="","",IF($J192="Intraday trailing",MAX($O192,MAX($C192,$D192,$E192)),MAX($O192,$D192)))</f>
        <v/>
      </c>
      <c r="Q192">
        <f>IF($A192="","",IF($J192="Static",$H192-$I192,IF($J192="EOD trailing",IF($K192="",$O192-$I192,MIN($O192-$I192,$K192)),IF($K192="",$P192-$I192,MIN($P192-$I192,$K192)))))</f>
        <v/>
      </c>
      <c r="R192">
        <f>IF($A192="","",IF($J192="Static",$H192-$I192,IF($K192="",$P192-$I192,MIN($P192-$I192,$K192))))</f>
        <v/>
      </c>
      <c r="S192">
        <f>IF($A192="","",MIN($C192,$D192,$F192)-$Q192)</f>
        <v/>
      </c>
      <c r="T192">
        <f>IF($A192="","",$D192-$R192)</f>
        <v/>
      </c>
      <c r="U192">
        <f>IF($A192="","",IF(OR($S192&lt;=0,$T192&lt;=0,AND($N192&lt;&gt;"",$N192&lt;=0)),"LIMIT HIT","OK"))</f>
        <v/>
      </c>
      <c r="V192">
        <f>IF($A192="","",MAX($C192,$D192,$E192))</f>
        <v/>
      </c>
    </row>
    <row r="193">
      <c r="B193" s="7" t="n"/>
      <c r="G193">
        <f>IF($A193="","",$D193-$C193)</f>
        <v/>
      </c>
      <c r="H193">
        <f>IF($A193="","",INDEX(Accounts!$D$2:$D$51,MATCH($A193,Accounts!$A$2:$A$51,0)))</f>
        <v/>
      </c>
      <c r="I193">
        <f>IF($A193="","",INDEX(Accounts!$E$2:$E$51,MATCH($A193,Accounts!$A$2:$A$51,0)))</f>
        <v/>
      </c>
      <c r="J193">
        <f>IF($A193="","",INDEX(Accounts!$F$2:$F$51,MATCH($A193,Accounts!$A$2:$A$51,0)))</f>
        <v/>
      </c>
      <c r="K193">
        <f>IF($A193="","",IF(INDEX(Accounts!$G$2:$G$51,MATCH($A193,Accounts!$A$2:$A$51,0))="","",INDEX(Accounts!$G$2:$G$51,MATCH($A193,Accounts!$A$2:$A$51,0))))</f>
        <v/>
      </c>
      <c r="L193">
        <f>IF($A193="","",IF(INDEX(Accounts!$H$2:$H$51,MATCH($A193,Accounts!$A$2:$A$51,0))="","",INDEX(Accounts!$H$2:$H$51,MATCH($A193,Accounts!$A$2:$A$51,0))))</f>
        <v/>
      </c>
      <c r="M193">
        <f>IF(OR($A193="",$L193=""),"",$C193-$L193)</f>
        <v/>
      </c>
      <c r="N193">
        <f>IF($M193="","",MIN($C193,$D193,$F193)-$M193)</f>
        <v/>
      </c>
      <c r="O193">
        <f>IF($A193="","",IF($J193="Intraday trailing",MAX($H193,_xlfn.MAXIFS($V$1:$V192,$A$1:$A192,$A193)),MAX($H193,_xlfn.MAXIFS($D$1:$D192,$A$1:$A192,$A193))))</f>
        <v/>
      </c>
      <c r="P193">
        <f>IF($A193="","",IF($J193="Intraday trailing",MAX($O193,MAX($C193,$D193,$E193)),MAX($O193,$D193)))</f>
        <v/>
      </c>
      <c r="Q193">
        <f>IF($A193="","",IF($J193="Static",$H193-$I193,IF($J193="EOD trailing",IF($K193="",$O193-$I193,MIN($O193-$I193,$K193)),IF($K193="",$P193-$I193,MIN($P193-$I193,$K193)))))</f>
        <v/>
      </c>
      <c r="R193">
        <f>IF($A193="","",IF($J193="Static",$H193-$I193,IF($K193="",$P193-$I193,MIN($P193-$I193,$K193))))</f>
        <v/>
      </c>
      <c r="S193">
        <f>IF($A193="","",MIN($C193,$D193,$F193)-$Q193)</f>
        <v/>
      </c>
      <c r="T193">
        <f>IF($A193="","",$D193-$R193)</f>
        <v/>
      </c>
      <c r="U193">
        <f>IF($A193="","",IF(OR($S193&lt;=0,$T193&lt;=0,AND($N193&lt;&gt;"",$N193&lt;=0)),"LIMIT HIT","OK"))</f>
        <v/>
      </c>
      <c r="V193">
        <f>IF($A193="","",MAX($C193,$D193,$E193))</f>
        <v/>
      </c>
    </row>
    <row r="194">
      <c r="B194" s="7" t="n"/>
      <c r="G194">
        <f>IF($A194="","",$D194-$C194)</f>
        <v/>
      </c>
      <c r="H194">
        <f>IF($A194="","",INDEX(Accounts!$D$2:$D$51,MATCH($A194,Accounts!$A$2:$A$51,0)))</f>
        <v/>
      </c>
      <c r="I194">
        <f>IF($A194="","",INDEX(Accounts!$E$2:$E$51,MATCH($A194,Accounts!$A$2:$A$51,0)))</f>
        <v/>
      </c>
      <c r="J194">
        <f>IF($A194="","",INDEX(Accounts!$F$2:$F$51,MATCH($A194,Accounts!$A$2:$A$51,0)))</f>
        <v/>
      </c>
      <c r="K194">
        <f>IF($A194="","",IF(INDEX(Accounts!$G$2:$G$51,MATCH($A194,Accounts!$A$2:$A$51,0))="","",INDEX(Accounts!$G$2:$G$51,MATCH($A194,Accounts!$A$2:$A$51,0))))</f>
        <v/>
      </c>
      <c r="L194">
        <f>IF($A194="","",IF(INDEX(Accounts!$H$2:$H$51,MATCH($A194,Accounts!$A$2:$A$51,0))="","",INDEX(Accounts!$H$2:$H$51,MATCH($A194,Accounts!$A$2:$A$51,0))))</f>
        <v/>
      </c>
      <c r="M194">
        <f>IF(OR($A194="",$L194=""),"",$C194-$L194)</f>
        <v/>
      </c>
      <c r="N194">
        <f>IF($M194="","",MIN($C194,$D194,$F194)-$M194)</f>
        <v/>
      </c>
      <c r="O194">
        <f>IF($A194="","",IF($J194="Intraday trailing",MAX($H194,_xlfn.MAXIFS($V$1:$V193,$A$1:$A193,$A194)),MAX($H194,_xlfn.MAXIFS($D$1:$D193,$A$1:$A193,$A194))))</f>
        <v/>
      </c>
      <c r="P194">
        <f>IF($A194="","",IF($J194="Intraday trailing",MAX($O194,MAX($C194,$D194,$E194)),MAX($O194,$D194)))</f>
        <v/>
      </c>
      <c r="Q194">
        <f>IF($A194="","",IF($J194="Static",$H194-$I194,IF($J194="EOD trailing",IF($K194="",$O194-$I194,MIN($O194-$I194,$K194)),IF($K194="",$P194-$I194,MIN($P194-$I194,$K194)))))</f>
        <v/>
      </c>
      <c r="R194">
        <f>IF($A194="","",IF($J194="Static",$H194-$I194,IF($K194="",$P194-$I194,MIN($P194-$I194,$K194))))</f>
        <v/>
      </c>
      <c r="S194">
        <f>IF($A194="","",MIN($C194,$D194,$F194)-$Q194)</f>
        <v/>
      </c>
      <c r="T194">
        <f>IF($A194="","",$D194-$R194)</f>
        <v/>
      </c>
      <c r="U194">
        <f>IF($A194="","",IF(OR($S194&lt;=0,$T194&lt;=0,AND($N194&lt;&gt;"",$N194&lt;=0)),"LIMIT HIT","OK"))</f>
        <v/>
      </c>
      <c r="V194">
        <f>IF($A194="","",MAX($C194,$D194,$E194))</f>
        <v/>
      </c>
    </row>
    <row r="195">
      <c r="B195" s="7" t="n"/>
      <c r="G195">
        <f>IF($A195="","",$D195-$C195)</f>
        <v/>
      </c>
      <c r="H195">
        <f>IF($A195="","",INDEX(Accounts!$D$2:$D$51,MATCH($A195,Accounts!$A$2:$A$51,0)))</f>
        <v/>
      </c>
      <c r="I195">
        <f>IF($A195="","",INDEX(Accounts!$E$2:$E$51,MATCH($A195,Accounts!$A$2:$A$51,0)))</f>
        <v/>
      </c>
      <c r="J195">
        <f>IF($A195="","",INDEX(Accounts!$F$2:$F$51,MATCH($A195,Accounts!$A$2:$A$51,0)))</f>
        <v/>
      </c>
      <c r="K195">
        <f>IF($A195="","",IF(INDEX(Accounts!$G$2:$G$51,MATCH($A195,Accounts!$A$2:$A$51,0))="","",INDEX(Accounts!$G$2:$G$51,MATCH($A195,Accounts!$A$2:$A$51,0))))</f>
        <v/>
      </c>
      <c r="L195">
        <f>IF($A195="","",IF(INDEX(Accounts!$H$2:$H$51,MATCH($A195,Accounts!$A$2:$A$51,0))="","",INDEX(Accounts!$H$2:$H$51,MATCH($A195,Accounts!$A$2:$A$51,0))))</f>
        <v/>
      </c>
      <c r="M195">
        <f>IF(OR($A195="",$L195=""),"",$C195-$L195)</f>
        <v/>
      </c>
      <c r="N195">
        <f>IF($M195="","",MIN($C195,$D195,$F195)-$M195)</f>
        <v/>
      </c>
      <c r="O195">
        <f>IF($A195="","",IF($J195="Intraday trailing",MAX($H195,_xlfn.MAXIFS($V$1:$V194,$A$1:$A194,$A195)),MAX($H195,_xlfn.MAXIFS($D$1:$D194,$A$1:$A194,$A195))))</f>
        <v/>
      </c>
      <c r="P195">
        <f>IF($A195="","",IF($J195="Intraday trailing",MAX($O195,MAX($C195,$D195,$E195)),MAX($O195,$D195)))</f>
        <v/>
      </c>
      <c r="Q195">
        <f>IF($A195="","",IF($J195="Static",$H195-$I195,IF($J195="EOD trailing",IF($K195="",$O195-$I195,MIN($O195-$I195,$K195)),IF($K195="",$P195-$I195,MIN($P195-$I195,$K195)))))</f>
        <v/>
      </c>
      <c r="R195">
        <f>IF($A195="","",IF($J195="Static",$H195-$I195,IF($K195="",$P195-$I195,MIN($P195-$I195,$K195))))</f>
        <v/>
      </c>
      <c r="S195">
        <f>IF($A195="","",MIN($C195,$D195,$F195)-$Q195)</f>
        <v/>
      </c>
      <c r="T195">
        <f>IF($A195="","",$D195-$R195)</f>
        <v/>
      </c>
      <c r="U195">
        <f>IF($A195="","",IF(OR($S195&lt;=0,$T195&lt;=0,AND($N195&lt;&gt;"",$N195&lt;=0)),"LIMIT HIT","OK"))</f>
        <v/>
      </c>
      <c r="V195">
        <f>IF($A195="","",MAX($C195,$D195,$E195))</f>
        <v/>
      </c>
    </row>
    <row r="196">
      <c r="B196" s="7" t="n"/>
      <c r="G196">
        <f>IF($A196="","",$D196-$C196)</f>
        <v/>
      </c>
      <c r="H196">
        <f>IF($A196="","",INDEX(Accounts!$D$2:$D$51,MATCH($A196,Accounts!$A$2:$A$51,0)))</f>
        <v/>
      </c>
      <c r="I196">
        <f>IF($A196="","",INDEX(Accounts!$E$2:$E$51,MATCH($A196,Accounts!$A$2:$A$51,0)))</f>
        <v/>
      </c>
      <c r="J196">
        <f>IF($A196="","",INDEX(Accounts!$F$2:$F$51,MATCH($A196,Accounts!$A$2:$A$51,0)))</f>
        <v/>
      </c>
      <c r="K196">
        <f>IF($A196="","",IF(INDEX(Accounts!$G$2:$G$51,MATCH($A196,Accounts!$A$2:$A$51,0))="","",INDEX(Accounts!$G$2:$G$51,MATCH($A196,Accounts!$A$2:$A$51,0))))</f>
        <v/>
      </c>
      <c r="L196">
        <f>IF($A196="","",IF(INDEX(Accounts!$H$2:$H$51,MATCH($A196,Accounts!$A$2:$A$51,0))="","",INDEX(Accounts!$H$2:$H$51,MATCH($A196,Accounts!$A$2:$A$51,0))))</f>
        <v/>
      </c>
      <c r="M196">
        <f>IF(OR($A196="",$L196=""),"",$C196-$L196)</f>
        <v/>
      </c>
      <c r="N196">
        <f>IF($M196="","",MIN($C196,$D196,$F196)-$M196)</f>
        <v/>
      </c>
      <c r="O196">
        <f>IF($A196="","",IF($J196="Intraday trailing",MAX($H196,_xlfn.MAXIFS($V$1:$V195,$A$1:$A195,$A196)),MAX($H196,_xlfn.MAXIFS($D$1:$D195,$A$1:$A195,$A196))))</f>
        <v/>
      </c>
      <c r="P196">
        <f>IF($A196="","",IF($J196="Intraday trailing",MAX($O196,MAX($C196,$D196,$E196)),MAX($O196,$D196)))</f>
        <v/>
      </c>
      <c r="Q196">
        <f>IF($A196="","",IF($J196="Static",$H196-$I196,IF($J196="EOD trailing",IF($K196="",$O196-$I196,MIN($O196-$I196,$K196)),IF($K196="",$P196-$I196,MIN($P196-$I196,$K196)))))</f>
        <v/>
      </c>
      <c r="R196">
        <f>IF($A196="","",IF($J196="Static",$H196-$I196,IF($K196="",$P196-$I196,MIN($P196-$I196,$K196))))</f>
        <v/>
      </c>
      <c r="S196">
        <f>IF($A196="","",MIN($C196,$D196,$F196)-$Q196)</f>
        <v/>
      </c>
      <c r="T196">
        <f>IF($A196="","",$D196-$R196)</f>
        <v/>
      </c>
      <c r="U196">
        <f>IF($A196="","",IF(OR($S196&lt;=0,$T196&lt;=0,AND($N196&lt;&gt;"",$N196&lt;=0)),"LIMIT HIT","OK"))</f>
        <v/>
      </c>
      <c r="V196">
        <f>IF($A196="","",MAX($C196,$D196,$E196))</f>
        <v/>
      </c>
    </row>
    <row r="197">
      <c r="B197" s="7" t="n"/>
      <c r="G197">
        <f>IF($A197="","",$D197-$C197)</f>
        <v/>
      </c>
      <c r="H197">
        <f>IF($A197="","",INDEX(Accounts!$D$2:$D$51,MATCH($A197,Accounts!$A$2:$A$51,0)))</f>
        <v/>
      </c>
      <c r="I197">
        <f>IF($A197="","",INDEX(Accounts!$E$2:$E$51,MATCH($A197,Accounts!$A$2:$A$51,0)))</f>
        <v/>
      </c>
      <c r="J197">
        <f>IF($A197="","",INDEX(Accounts!$F$2:$F$51,MATCH($A197,Accounts!$A$2:$A$51,0)))</f>
        <v/>
      </c>
      <c r="K197">
        <f>IF($A197="","",IF(INDEX(Accounts!$G$2:$G$51,MATCH($A197,Accounts!$A$2:$A$51,0))="","",INDEX(Accounts!$G$2:$G$51,MATCH($A197,Accounts!$A$2:$A$51,0))))</f>
        <v/>
      </c>
      <c r="L197">
        <f>IF($A197="","",IF(INDEX(Accounts!$H$2:$H$51,MATCH($A197,Accounts!$A$2:$A$51,0))="","",INDEX(Accounts!$H$2:$H$51,MATCH($A197,Accounts!$A$2:$A$51,0))))</f>
        <v/>
      </c>
      <c r="M197">
        <f>IF(OR($A197="",$L197=""),"",$C197-$L197)</f>
        <v/>
      </c>
      <c r="N197">
        <f>IF($M197="","",MIN($C197,$D197,$F197)-$M197)</f>
        <v/>
      </c>
      <c r="O197">
        <f>IF($A197="","",IF($J197="Intraday trailing",MAX($H197,_xlfn.MAXIFS($V$1:$V196,$A$1:$A196,$A197)),MAX($H197,_xlfn.MAXIFS($D$1:$D196,$A$1:$A196,$A197))))</f>
        <v/>
      </c>
      <c r="P197">
        <f>IF($A197="","",IF($J197="Intraday trailing",MAX($O197,MAX($C197,$D197,$E197)),MAX($O197,$D197)))</f>
        <v/>
      </c>
      <c r="Q197">
        <f>IF($A197="","",IF($J197="Static",$H197-$I197,IF($J197="EOD trailing",IF($K197="",$O197-$I197,MIN($O197-$I197,$K197)),IF($K197="",$P197-$I197,MIN($P197-$I197,$K197)))))</f>
        <v/>
      </c>
      <c r="R197">
        <f>IF($A197="","",IF($J197="Static",$H197-$I197,IF($K197="",$P197-$I197,MIN($P197-$I197,$K197))))</f>
        <v/>
      </c>
      <c r="S197">
        <f>IF($A197="","",MIN($C197,$D197,$F197)-$Q197)</f>
        <v/>
      </c>
      <c r="T197">
        <f>IF($A197="","",$D197-$R197)</f>
        <v/>
      </c>
      <c r="U197">
        <f>IF($A197="","",IF(OR($S197&lt;=0,$T197&lt;=0,AND($N197&lt;&gt;"",$N197&lt;=0)),"LIMIT HIT","OK"))</f>
        <v/>
      </c>
      <c r="V197">
        <f>IF($A197="","",MAX($C197,$D197,$E197))</f>
        <v/>
      </c>
    </row>
    <row r="198">
      <c r="B198" s="7" t="n"/>
      <c r="G198">
        <f>IF($A198="","",$D198-$C198)</f>
        <v/>
      </c>
      <c r="H198">
        <f>IF($A198="","",INDEX(Accounts!$D$2:$D$51,MATCH($A198,Accounts!$A$2:$A$51,0)))</f>
        <v/>
      </c>
      <c r="I198">
        <f>IF($A198="","",INDEX(Accounts!$E$2:$E$51,MATCH($A198,Accounts!$A$2:$A$51,0)))</f>
        <v/>
      </c>
      <c r="J198">
        <f>IF($A198="","",INDEX(Accounts!$F$2:$F$51,MATCH($A198,Accounts!$A$2:$A$51,0)))</f>
        <v/>
      </c>
      <c r="K198">
        <f>IF($A198="","",IF(INDEX(Accounts!$G$2:$G$51,MATCH($A198,Accounts!$A$2:$A$51,0))="","",INDEX(Accounts!$G$2:$G$51,MATCH($A198,Accounts!$A$2:$A$51,0))))</f>
        <v/>
      </c>
      <c r="L198">
        <f>IF($A198="","",IF(INDEX(Accounts!$H$2:$H$51,MATCH($A198,Accounts!$A$2:$A$51,0))="","",INDEX(Accounts!$H$2:$H$51,MATCH($A198,Accounts!$A$2:$A$51,0))))</f>
        <v/>
      </c>
      <c r="M198">
        <f>IF(OR($A198="",$L198=""),"",$C198-$L198)</f>
        <v/>
      </c>
      <c r="N198">
        <f>IF($M198="","",MIN($C198,$D198,$F198)-$M198)</f>
        <v/>
      </c>
      <c r="O198">
        <f>IF($A198="","",IF($J198="Intraday trailing",MAX($H198,_xlfn.MAXIFS($V$1:$V197,$A$1:$A197,$A198)),MAX($H198,_xlfn.MAXIFS($D$1:$D197,$A$1:$A197,$A198))))</f>
        <v/>
      </c>
      <c r="P198">
        <f>IF($A198="","",IF($J198="Intraday trailing",MAX($O198,MAX($C198,$D198,$E198)),MAX($O198,$D198)))</f>
        <v/>
      </c>
      <c r="Q198">
        <f>IF($A198="","",IF($J198="Static",$H198-$I198,IF($J198="EOD trailing",IF($K198="",$O198-$I198,MIN($O198-$I198,$K198)),IF($K198="",$P198-$I198,MIN($P198-$I198,$K198)))))</f>
        <v/>
      </c>
      <c r="R198">
        <f>IF($A198="","",IF($J198="Static",$H198-$I198,IF($K198="",$P198-$I198,MIN($P198-$I198,$K198))))</f>
        <v/>
      </c>
      <c r="S198">
        <f>IF($A198="","",MIN($C198,$D198,$F198)-$Q198)</f>
        <v/>
      </c>
      <c r="T198">
        <f>IF($A198="","",$D198-$R198)</f>
        <v/>
      </c>
      <c r="U198">
        <f>IF($A198="","",IF(OR($S198&lt;=0,$T198&lt;=0,AND($N198&lt;&gt;"",$N198&lt;=0)),"LIMIT HIT","OK"))</f>
        <v/>
      </c>
      <c r="V198">
        <f>IF($A198="","",MAX($C198,$D198,$E198))</f>
        <v/>
      </c>
    </row>
    <row r="199">
      <c r="B199" s="7" t="n"/>
      <c r="G199">
        <f>IF($A199="","",$D199-$C199)</f>
        <v/>
      </c>
      <c r="H199">
        <f>IF($A199="","",INDEX(Accounts!$D$2:$D$51,MATCH($A199,Accounts!$A$2:$A$51,0)))</f>
        <v/>
      </c>
      <c r="I199">
        <f>IF($A199="","",INDEX(Accounts!$E$2:$E$51,MATCH($A199,Accounts!$A$2:$A$51,0)))</f>
        <v/>
      </c>
      <c r="J199">
        <f>IF($A199="","",INDEX(Accounts!$F$2:$F$51,MATCH($A199,Accounts!$A$2:$A$51,0)))</f>
        <v/>
      </c>
      <c r="K199">
        <f>IF($A199="","",IF(INDEX(Accounts!$G$2:$G$51,MATCH($A199,Accounts!$A$2:$A$51,0))="","",INDEX(Accounts!$G$2:$G$51,MATCH($A199,Accounts!$A$2:$A$51,0))))</f>
        <v/>
      </c>
      <c r="L199">
        <f>IF($A199="","",IF(INDEX(Accounts!$H$2:$H$51,MATCH($A199,Accounts!$A$2:$A$51,0))="","",INDEX(Accounts!$H$2:$H$51,MATCH($A199,Accounts!$A$2:$A$51,0))))</f>
        <v/>
      </c>
      <c r="M199">
        <f>IF(OR($A199="",$L199=""),"",$C199-$L199)</f>
        <v/>
      </c>
      <c r="N199">
        <f>IF($M199="","",MIN($C199,$D199,$F199)-$M199)</f>
        <v/>
      </c>
      <c r="O199">
        <f>IF($A199="","",IF($J199="Intraday trailing",MAX($H199,_xlfn.MAXIFS($V$1:$V198,$A$1:$A198,$A199)),MAX($H199,_xlfn.MAXIFS($D$1:$D198,$A$1:$A198,$A199))))</f>
        <v/>
      </c>
      <c r="P199">
        <f>IF($A199="","",IF($J199="Intraday trailing",MAX($O199,MAX($C199,$D199,$E199)),MAX($O199,$D199)))</f>
        <v/>
      </c>
      <c r="Q199">
        <f>IF($A199="","",IF($J199="Static",$H199-$I199,IF($J199="EOD trailing",IF($K199="",$O199-$I199,MIN($O199-$I199,$K199)),IF($K199="",$P199-$I199,MIN($P199-$I199,$K199)))))</f>
        <v/>
      </c>
      <c r="R199">
        <f>IF($A199="","",IF($J199="Static",$H199-$I199,IF($K199="",$P199-$I199,MIN($P199-$I199,$K199))))</f>
        <v/>
      </c>
      <c r="S199">
        <f>IF($A199="","",MIN($C199,$D199,$F199)-$Q199)</f>
        <v/>
      </c>
      <c r="T199">
        <f>IF($A199="","",$D199-$R199)</f>
        <v/>
      </c>
      <c r="U199">
        <f>IF($A199="","",IF(OR($S199&lt;=0,$T199&lt;=0,AND($N199&lt;&gt;"",$N199&lt;=0)),"LIMIT HIT","OK"))</f>
        <v/>
      </c>
      <c r="V199">
        <f>IF($A199="","",MAX($C199,$D199,$E199))</f>
        <v/>
      </c>
    </row>
    <row r="200">
      <c r="B200" s="7" t="n"/>
      <c r="G200">
        <f>IF($A200="","",$D200-$C200)</f>
        <v/>
      </c>
      <c r="H200">
        <f>IF($A200="","",INDEX(Accounts!$D$2:$D$51,MATCH($A200,Accounts!$A$2:$A$51,0)))</f>
        <v/>
      </c>
      <c r="I200">
        <f>IF($A200="","",INDEX(Accounts!$E$2:$E$51,MATCH($A200,Accounts!$A$2:$A$51,0)))</f>
        <v/>
      </c>
      <c r="J200">
        <f>IF($A200="","",INDEX(Accounts!$F$2:$F$51,MATCH($A200,Accounts!$A$2:$A$51,0)))</f>
        <v/>
      </c>
      <c r="K200">
        <f>IF($A200="","",IF(INDEX(Accounts!$G$2:$G$51,MATCH($A200,Accounts!$A$2:$A$51,0))="","",INDEX(Accounts!$G$2:$G$51,MATCH($A200,Accounts!$A$2:$A$51,0))))</f>
        <v/>
      </c>
      <c r="L200">
        <f>IF($A200="","",IF(INDEX(Accounts!$H$2:$H$51,MATCH($A200,Accounts!$A$2:$A$51,0))="","",INDEX(Accounts!$H$2:$H$51,MATCH($A200,Accounts!$A$2:$A$51,0))))</f>
        <v/>
      </c>
      <c r="M200">
        <f>IF(OR($A200="",$L200=""),"",$C200-$L200)</f>
        <v/>
      </c>
      <c r="N200">
        <f>IF($M200="","",MIN($C200,$D200,$F200)-$M200)</f>
        <v/>
      </c>
      <c r="O200">
        <f>IF($A200="","",IF($J200="Intraday trailing",MAX($H200,_xlfn.MAXIFS($V$1:$V199,$A$1:$A199,$A200)),MAX($H200,_xlfn.MAXIFS($D$1:$D199,$A$1:$A199,$A200))))</f>
        <v/>
      </c>
      <c r="P200">
        <f>IF($A200="","",IF($J200="Intraday trailing",MAX($O200,MAX($C200,$D200,$E200)),MAX($O200,$D200)))</f>
        <v/>
      </c>
      <c r="Q200">
        <f>IF($A200="","",IF($J200="Static",$H200-$I200,IF($J200="EOD trailing",IF($K200="",$O200-$I200,MIN($O200-$I200,$K200)),IF($K200="",$P200-$I200,MIN($P200-$I200,$K200)))))</f>
        <v/>
      </c>
      <c r="R200">
        <f>IF($A200="","",IF($J200="Static",$H200-$I200,IF($K200="",$P200-$I200,MIN($P200-$I200,$K200))))</f>
        <v/>
      </c>
      <c r="S200">
        <f>IF($A200="","",MIN($C200,$D200,$F200)-$Q200)</f>
        <v/>
      </c>
      <c r="T200">
        <f>IF($A200="","",$D200-$R200)</f>
        <v/>
      </c>
      <c r="U200">
        <f>IF($A200="","",IF(OR($S200&lt;=0,$T200&lt;=0,AND($N200&lt;&gt;"",$N200&lt;=0)),"LIMIT HIT","OK"))</f>
        <v/>
      </c>
      <c r="V200">
        <f>IF($A200="","",MAX($C200,$D200,$E200))</f>
        <v/>
      </c>
    </row>
    <row r="201">
      <c r="B201" s="7" t="n"/>
      <c r="G201">
        <f>IF($A201="","",$D201-$C201)</f>
        <v/>
      </c>
      <c r="H201">
        <f>IF($A201="","",INDEX(Accounts!$D$2:$D$51,MATCH($A201,Accounts!$A$2:$A$51,0)))</f>
        <v/>
      </c>
      <c r="I201">
        <f>IF($A201="","",INDEX(Accounts!$E$2:$E$51,MATCH($A201,Accounts!$A$2:$A$51,0)))</f>
        <v/>
      </c>
      <c r="J201">
        <f>IF($A201="","",INDEX(Accounts!$F$2:$F$51,MATCH($A201,Accounts!$A$2:$A$51,0)))</f>
        <v/>
      </c>
      <c r="K201">
        <f>IF($A201="","",IF(INDEX(Accounts!$G$2:$G$51,MATCH($A201,Accounts!$A$2:$A$51,0))="","",INDEX(Accounts!$G$2:$G$51,MATCH($A201,Accounts!$A$2:$A$51,0))))</f>
        <v/>
      </c>
      <c r="L201">
        <f>IF($A201="","",IF(INDEX(Accounts!$H$2:$H$51,MATCH($A201,Accounts!$A$2:$A$51,0))="","",INDEX(Accounts!$H$2:$H$51,MATCH($A201,Accounts!$A$2:$A$51,0))))</f>
        <v/>
      </c>
      <c r="M201">
        <f>IF(OR($A201="",$L201=""),"",$C201-$L201)</f>
        <v/>
      </c>
      <c r="N201">
        <f>IF($M201="","",MIN($C201,$D201,$F201)-$M201)</f>
        <v/>
      </c>
      <c r="O201">
        <f>IF($A201="","",IF($J201="Intraday trailing",MAX($H201,_xlfn.MAXIFS($V$1:$V200,$A$1:$A200,$A201)),MAX($H201,_xlfn.MAXIFS($D$1:$D200,$A$1:$A200,$A201))))</f>
        <v/>
      </c>
      <c r="P201">
        <f>IF($A201="","",IF($J201="Intraday trailing",MAX($O201,MAX($C201,$D201,$E201)),MAX($O201,$D201)))</f>
        <v/>
      </c>
      <c r="Q201">
        <f>IF($A201="","",IF($J201="Static",$H201-$I201,IF($J201="EOD trailing",IF($K201="",$O201-$I201,MIN($O201-$I201,$K201)),IF($K201="",$P201-$I201,MIN($P201-$I201,$K201)))))</f>
        <v/>
      </c>
      <c r="R201">
        <f>IF($A201="","",IF($J201="Static",$H201-$I201,IF($K201="",$P201-$I201,MIN($P201-$I201,$K201))))</f>
        <v/>
      </c>
      <c r="S201">
        <f>IF($A201="","",MIN($C201,$D201,$F201)-$Q201)</f>
        <v/>
      </c>
      <c r="T201">
        <f>IF($A201="","",$D201-$R201)</f>
        <v/>
      </c>
      <c r="U201">
        <f>IF($A201="","",IF(OR($S201&lt;=0,$T201&lt;=0,AND($N201&lt;&gt;"",$N201&lt;=0)),"LIMIT HIT","OK"))</f>
        <v/>
      </c>
      <c r="V201">
        <f>IF($A201="","",MAX($C201,$D201,$E201))</f>
        <v/>
      </c>
    </row>
    <row r="202">
      <c r="B202" s="7" t="n"/>
      <c r="G202">
        <f>IF($A202="","",$D202-$C202)</f>
        <v/>
      </c>
      <c r="H202">
        <f>IF($A202="","",INDEX(Accounts!$D$2:$D$51,MATCH($A202,Accounts!$A$2:$A$51,0)))</f>
        <v/>
      </c>
      <c r="I202">
        <f>IF($A202="","",INDEX(Accounts!$E$2:$E$51,MATCH($A202,Accounts!$A$2:$A$51,0)))</f>
        <v/>
      </c>
      <c r="J202">
        <f>IF($A202="","",INDEX(Accounts!$F$2:$F$51,MATCH($A202,Accounts!$A$2:$A$51,0)))</f>
        <v/>
      </c>
      <c r="K202">
        <f>IF($A202="","",IF(INDEX(Accounts!$G$2:$G$51,MATCH($A202,Accounts!$A$2:$A$51,0))="","",INDEX(Accounts!$G$2:$G$51,MATCH($A202,Accounts!$A$2:$A$51,0))))</f>
        <v/>
      </c>
      <c r="L202">
        <f>IF($A202="","",IF(INDEX(Accounts!$H$2:$H$51,MATCH($A202,Accounts!$A$2:$A$51,0))="","",INDEX(Accounts!$H$2:$H$51,MATCH($A202,Accounts!$A$2:$A$51,0))))</f>
        <v/>
      </c>
      <c r="M202">
        <f>IF(OR($A202="",$L202=""),"",$C202-$L202)</f>
        <v/>
      </c>
      <c r="N202">
        <f>IF($M202="","",MIN($C202,$D202,$F202)-$M202)</f>
        <v/>
      </c>
      <c r="O202">
        <f>IF($A202="","",IF($J202="Intraday trailing",MAX($H202,_xlfn.MAXIFS($V$1:$V201,$A$1:$A201,$A202)),MAX($H202,_xlfn.MAXIFS($D$1:$D201,$A$1:$A201,$A202))))</f>
        <v/>
      </c>
      <c r="P202">
        <f>IF($A202="","",IF($J202="Intraday trailing",MAX($O202,MAX($C202,$D202,$E202)),MAX($O202,$D202)))</f>
        <v/>
      </c>
      <c r="Q202">
        <f>IF($A202="","",IF($J202="Static",$H202-$I202,IF($J202="EOD trailing",IF($K202="",$O202-$I202,MIN($O202-$I202,$K202)),IF($K202="",$P202-$I202,MIN($P202-$I202,$K202)))))</f>
        <v/>
      </c>
      <c r="R202">
        <f>IF($A202="","",IF($J202="Static",$H202-$I202,IF($K202="",$P202-$I202,MIN($P202-$I202,$K202))))</f>
        <v/>
      </c>
      <c r="S202">
        <f>IF($A202="","",MIN($C202,$D202,$F202)-$Q202)</f>
        <v/>
      </c>
      <c r="T202">
        <f>IF($A202="","",$D202-$R202)</f>
        <v/>
      </c>
      <c r="U202">
        <f>IF($A202="","",IF(OR($S202&lt;=0,$T202&lt;=0,AND($N202&lt;&gt;"",$N202&lt;=0)),"LIMIT HIT","OK"))</f>
        <v/>
      </c>
      <c r="V202">
        <f>IF($A202="","",MAX($C202,$D202,$E202))</f>
        <v/>
      </c>
    </row>
    <row r="203">
      <c r="B203" s="7" t="n"/>
      <c r="G203">
        <f>IF($A203="","",$D203-$C203)</f>
        <v/>
      </c>
      <c r="H203">
        <f>IF($A203="","",INDEX(Accounts!$D$2:$D$51,MATCH($A203,Accounts!$A$2:$A$51,0)))</f>
        <v/>
      </c>
      <c r="I203">
        <f>IF($A203="","",INDEX(Accounts!$E$2:$E$51,MATCH($A203,Accounts!$A$2:$A$51,0)))</f>
        <v/>
      </c>
      <c r="J203">
        <f>IF($A203="","",INDEX(Accounts!$F$2:$F$51,MATCH($A203,Accounts!$A$2:$A$51,0)))</f>
        <v/>
      </c>
      <c r="K203">
        <f>IF($A203="","",IF(INDEX(Accounts!$G$2:$G$51,MATCH($A203,Accounts!$A$2:$A$51,0))="","",INDEX(Accounts!$G$2:$G$51,MATCH($A203,Accounts!$A$2:$A$51,0))))</f>
        <v/>
      </c>
      <c r="L203">
        <f>IF($A203="","",IF(INDEX(Accounts!$H$2:$H$51,MATCH($A203,Accounts!$A$2:$A$51,0))="","",INDEX(Accounts!$H$2:$H$51,MATCH($A203,Accounts!$A$2:$A$51,0))))</f>
        <v/>
      </c>
      <c r="M203">
        <f>IF(OR($A203="",$L203=""),"",$C203-$L203)</f>
        <v/>
      </c>
      <c r="N203">
        <f>IF($M203="","",MIN($C203,$D203,$F203)-$M203)</f>
        <v/>
      </c>
      <c r="O203">
        <f>IF($A203="","",IF($J203="Intraday trailing",MAX($H203,_xlfn.MAXIFS($V$1:$V202,$A$1:$A202,$A203)),MAX($H203,_xlfn.MAXIFS($D$1:$D202,$A$1:$A202,$A203))))</f>
        <v/>
      </c>
      <c r="P203">
        <f>IF($A203="","",IF($J203="Intraday trailing",MAX($O203,MAX($C203,$D203,$E203)),MAX($O203,$D203)))</f>
        <v/>
      </c>
      <c r="Q203">
        <f>IF($A203="","",IF($J203="Static",$H203-$I203,IF($J203="EOD trailing",IF($K203="",$O203-$I203,MIN($O203-$I203,$K203)),IF($K203="",$P203-$I203,MIN($P203-$I203,$K203)))))</f>
        <v/>
      </c>
      <c r="R203">
        <f>IF($A203="","",IF($J203="Static",$H203-$I203,IF($K203="",$P203-$I203,MIN($P203-$I203,$K203))))</f>
        <v/>
      </c>
      <c r="S203">
        <f>IF($A203="","",MIN($C203,$D203,$F203)-$Q203)</f>
        <v/>
      </c>
      <c r="T203">
        <f>IF($A203="","",$D203-$R203)</f>
        <v/>
      </c>
      <c r="U203">
        <f>IF($A203="","",IF(OR($S203&lt;=0,$T203&lt;=0,AND($N203&lt;&gt;"",$N203&lt;=0)),"LIMIT HIT","OK"))</f>
        <v/>
      </c>
      <c r="V203">
        <f>IF($A203="","",MAX($C203,$D203,$E203))</f>
        <v/>
      </c>
    </row>
    <row r="204">
      <c r="B204" s="7" t="n"/>
      <c r="G204">
        <f>IF($A204="","",$D204-$C204)</f>
        <v/>
      </c>
      <c r="H204">
        <f>IF($A204="","",INDEX(Accounts!$D$2:$D$51,MATCH($A204,Accounts!$A$2:$A$51,0)))</f>
        <v/>
      </c>
      <c r="I204">
        <f>IF($A204="","",INDEX(Accounts!$E$2:$E$51,MATCH($A204,Accounts!$A$2:$A$51,0)))</f>
        <v/>
      </c>
      <c r="J204">
        <f>IF($A204="","",INDEX(Accounts!$F$2:$F$51,MATCH($A204,Accounts!$A$2:$A$51,0)))</f>
        <v/>
      </c>
      <c r="K204">
        <f>IF($A204="","",IF(INDEX(Accounts!$G$2:$G$51,MATCH($A204,Accounts!$A$2:$A$51,0))="","",INDEX(Accounts!$G$2:$G$51,MATCH($A204,Accounts!$A$2:$A$51,0))))</f>
        <v/>
      </c>
      <c r="L204">
        <f>IF($A204="","",IF(INDEX(Accounts!$H$2:$H$51,MATCH($A204,Accounts!$A$2:$A$51,0))="","",INDEX(Accounts!$H$2:$H$51,MATCH($A204,Accounts!$A$2:$A$51,0))))</f>
        <v/>
      </c>
      <c r="M204">
        <f>IF(OR($A204="",$L204=""),"",$C204-$L204)</f>
        <v/>
      </c>
      <c r="N204">
        <f>IF($M204="","",MIN($C204,$D204,$F204)-$M204)</f>
        <v/>
      </c>
      <c r="O204">
        <f>IF($A204="","",IF($J204="Intraday trailing",MAX($H204,_xlfn.MAXIFS($V$1:$V203,$A$1:$A203,$A204)),MAX($H204,_xlfn.MAXIFS($D$1:$D203,$A$1:$A203,$A204))))</f>
        <v/>
      </c>
      <c r="P204">
        <f>IF($A204="","",IF($J204="Intraday trailing",MAX($O204,MAX($C204,$D204,$E204)),MAX($O204,$D204)))</f>
        <v/>
      </c>
      <c r="Q204">
        <f>IF($A204="","",IF($J204="Static",$H204-$I204,IF($J204="EOD trailing",IF($K204="",$O204-$I204,MIN($O204-$I204,$K204)),IF($K204="",$P204-$I204,MIN($P204-$I204,$K204)))))</f>
        <v/>
      </c>
      <c r="R204">
        <f>IF($A204="","",IF($J204="Static",$H204-$I204,IF($K204="",$P204-$I204,MIN($P204-$I204,$K204))))</f>
        <v/>
      </c>
      <c r="S204">
        <f>IF($A204="","",MIN($C204,$D204,$F204)-$Q204)</f>
        <v/>
      </c>
      <c r="T204">
        <f>IF($A204="","",$D204-$R204)</f>
        <v/>
      </c>
      <c r="U204">
        <f>IF($A204="","",IF(OR($S204&lt;=0,$T204&lt;=0,AND($N204&lt;&gt;"",$N204&lt;=0)),"LIMIT HIT","OK"))</f>
        <v/>
      </c>
      <c r="V204">
        <f>IF($A204="","",MAX($C204,$D204,$E204))</f>
        <v/>
      </c>
    </row>
    <row r="205">
      <c r="B205" s="7" t="n"/>
      <c r="G205">
        <f>IF($A205="","",$D205-$C205)</f>
        <v/>
      </c>
      <c r="H205">
        <f>IF($A205="","",INDEX(Accounts!$D$2:$D$51,MATCH($A205,Accounts!$A$2:$A$51,0)))</f>
        <v/>
      </c>
      <c r="I205">
        <f>IF($A205="","",INDEX(Accounts!$E$2:$E$51,MATCH($A205,Accounts!$A$2:$A$51,0)))</f>
        <v/>
      </c>
      <c r="J205">
        <f>IF($A205="","",INDEX(Accounts!$F$2:$F$51,MATCH($A205,Accounts!$A$2:$A$51,0)))</f>
        <v/>
      </c>
      <c r="K205">
        <f>IF($A205="","",IF(INDEX(Accounts!$G$2:$G$51,MATCH($A205,Accounts!$A$2:$A$51,0))="","",INDEX(Accounts!$G$2:$G$51,MATCH($A205,Accounts!$A$2:$A$51,0))))</f>
        <v/>
      </c>
      <c r="L205">
        <f>IF($A205="","",IF(INDEX(Accounts!$H$2:$H$51,MATCH($A205,Accounts!$A$2:$A$51,0))="","",INDEX(Accounts!$H$2:$H$51,MATCH($A205,Accounts!$A$2:$A$51,0))))</f>
        <v/>
      </c>
      <c r="M205">
        <f>IF(OR($A205="",$L205=""),"",$C205-$L205)</f>
        <v/>
      </c>
      <c r="N205">
        <f>IF($M205="","",MIN($C205,$D205,$F205)-$M205)</f>
        <v/>
      </c>
      <c r="O205">
        <f>IF($A205="","",IF($J205="Intraday trailing",MAX($H205,_xlfn.MAXIFS($V$1:$V204,$A$1:$A204,$A205)),MAX($H205,_xlfn.MAXIFS($D$1:$D204,$A$1:$A204,$A205))))</f>
        <v/>
      </c>
      <c r="P205">
        <f>IF($A205="","",IF($J205="Intraday trailing",MAX($O205,MAX($C205,$D205,$E205)),MAX($O205,$D205)))</f>
        <v/>
      </c>
      <c r="Q205">
        <f>IF($A205="","",IF($J205="Static",$H205-$I205,IF($J205="EOD trailing",IF($K205="",$O205-$I205,MIN($O205-$I205,$K205)),IF($K205="",$P205-$I205,MIN($P205-$I205,$K205)))))</f>
        <v/>
      </c>
      <c r="R205">
        <f>IF($A205="","",IF($J205="Static",$H205-$I205,IF($K205="",$P205-$I205,MIN($P205-$I205,$K205))))</f>
        <v/>
      </c>
      <c r="S205">
        <f>IF($A205="","",MIN($C205,$D205,$F205)-$Q205)</f>
        <v/>
      </c>
      <c r="T205">
        <f>IF($A205="","",$D205-$R205)</f>
        <v/>
      </c>
      <c r="U205">
        <f>IF($A205="","",IF(OR($S205&lt;=0,$T205&lt;=0,AND($N205&lt;&gt;"",$N205&lt;=0)),"LIMIT HIT","OK"))</f>
        <v/>
      </c>
      <c r="V205">
        <f>IF($A205="","",MAX($C205,$D205,$E205))</f>
        <v/>
      </c>
    </row>
    <row r="206">
      <c r="B206" s="7" t="n"/>
      <c r="G206">
        <f>IF($A206="","",$D206-$C206)</f>
        <v/>
      </c>
      <c r="H206">
        <f>IF($A206="","",INDEX(Accounts!$D$2:$D$51,MATCH($A206,Accounts!$A$2:$A$51,0)))</f>
        <v/>
      </c>
      <c r="I206">
        <f>IF($A206="","",INDEX(Accounts!$E$2:$E$51,MATCH($A206,Accounts!$A$2:$A$51,0)))</f>
        <v/>
      </c>
      <c r="J206">
        <f>IF($A206="","",INDEX(Accounts!$F$2:$F$51,MATCH($A206,Accounts!$A$2:$A$51,0)))</f>
        <v/>
      </c>
      <c r="K206">
        <f>IF($A206="","",IF(INDEX(Accounts!$G$2:$G$51,MATCH($A206,Accounts!$A$2:$A$51,0))="","",INDEX(Accounts!$G$2:$G$51,MATCH($A206,Accounts!$A$2:$A$51,0))))</f>
        <v/>
      </c>
      <c r="L206">
        <f>IF($A206="","",IF(INDEX(Accounts!$H$2:$H$51,MATCH($A206,Accounts!$A$2:$A$51,0))="","",INDEX(Accounts!$H$2:$H$51,MATCH($A206,Accounts!$A$2:$A$51,0))))</f>
        <v/>
      </c>
      <c r="M206">
        <f>IF(OR($A206="",$L206=""),"",$C206-$L206)</f>
        <v/>
      </c>
      <c r="N206">
        <f>IF($M206="","",MIN($C206,$D206,$F206)-$M206)</f>
        <v/>
      </c>
      <c r="O206">
        <f>IF($A206="","",IF($J206="Intraday trailing",MAX($H206,_xlfn.MAXIFS($V$1:$V205,$A$1:$A205,$A206)),MAX($H206,_xlfn.MAXIFS($D$1:$D205,$A$1:$A205,$A206))))</f>
        <v/>
      </c>
      <c r="P206">
        <f>IF($A206="","",IF($J206="Intraday trailing",MAX($O206,MAX($C206,$D206,$E206)),MAX($O206,$D206)))</f>
        <v/>
      </c>
      <c r="Q206">
        <f>IF($A206="","",IF($J206="Static",$H206-$I206,IF($J206="EOD trailing",IF($K206="",$O206-$I206,MIN($O206-$I206,$K206)),IF($K206="",$P206-$I206,MIN($P206-$I206,$K206)))))</f>
        <v/>
      </c>
      <c r="R206">
        <f>IF($A206="","",IF($J206="Static",$H206-$I206,IF($K206="",$P206-$I206,MIN($P206-$I206,$K206))))</f>
        <v/>
      </c>
      <c r="S206">
        <f>IF($A206="","",MIN($C206,$D206,$F206)-$Q206)</f>
        <v/>
      </c>
      <c r="T206">
        <f>IF($A206="","",$D206-$R206)</f>
        <v/>
      </c>
      <c r="U206">
        <f>IF($A206="","",IF(OR($S206&lt;=0,$T206&lt;=0,AND($N206&lt;&gt;"",$N206&lt;=0)),"LIMIT HIT","OK"))</f>
        <v/>
      </c>
      <c r="V206">
        <f>IF($A206="","",MAX($C206,$D206,$E206))</f>
        <v/>
      </c>
    </row>
    <row r="207">
      <c r="B207" s="7" t="n"/>
      <c r="G207">
        <f>IF($A207="","",$D207-$C207)</f>
        <v/>
      </c>
      <c r="H207">
        <f>IF($A207="","",INDEX(Accounts!$D$2:$D$51,MATCH($A207,Accounts!$A$2:$A$51,0)))</f>
        <v/>
      </c>
      <c r="I207">
        <f>IF($A207="","",INDEX(Accounts!$E$2:$E$51,MATCH($A207,Accounts!$A$2:$A$51,0)))</f>
        <v/>
      </c>
      <c r="J207">
        <f>IF($A207="","",INDEX(Accounts!$F$2:$F$51,MATCH($A207,Accounts!$A$2:$A$51,0)))</f>
        <v/>
      </c>
      <c r="K207">
        <f>IF($A207="","",IF(INDEX(Accounts!$G$2:$G$51,MATCH($A207,Accounts!$A$2:$A$51,0))="","",INDEX(Accounts!$G$2:$G$51,MATCH($A207,Accounts!$A$2:$A$51,0))))</f>
        <v/>
      </c>
      <c r="L207">
        <f>IF($A207="","",IF(INDEX(Accounts!$H$2:$H$51,MATCH($A207,Accounts!$A$2:$A$51,0))="","",INDEX(Accounts!$H$2:$H$51,MATCH($A207,Accounts!$A$2:$A$51,0))))</f>
        <v/>
      </c>
      <c r="M207">
        <f>IF(OR($A207="",$L207=""),"",$C207-$L207)</f>
        <v/>
      </c>
      <c r="N207">
        <f>IF($M207="","",MIN($C207,$D207,$F207)-$M207)</f>
        <v/>
      </c>
      <c r="O207">
        <f>IF($A207="","",IF($J207="Intraday trailing",MAX($H207,_xlfn.MAXIFS($V$1:$V206,$A$1:$A206,$A207)),MAX($H207,_xlfn.MAXIFS($D$1:$D206,$A$1:$A206,$A207))))</f>
        <v/>
      </c>
      <c r="P207">
        <f>IF($A207="","",IF($J207="Intraday trailing",MAX($O207,MAX($C207,$D207,$E207)),MAX($O207,$D207)))</f>
        <v/>
      </c>
      <c r="Q207">
        <f>IF($A207="","",IF($J207="Static",$H207-$I207,IF($J207="EOD trailing",IF($K207="",$O207-$I207,MIN($O207-$I207,$K207)),IF($K207="",$P207-$I207,MIN($P207-$I207,$K207)))))</f>
        <v/>
      </c>
      <c r="R207">
        <f>IF($A207="","",IF($J207="Static",$H207-$I207,IF($K207="",$P207-$I207,MIN($P207-$I207,$K207))))</f>
        <v/>
      </c>
      <c r="S207">
        <f>IF($A207="","",MIN($C207,$D207,$F207)-$Q207)</f>
        <v/>
      </c>
      <c r="T207">
        <f>IF($A207="","",$D207-$R207)</f>
        <v/>
      </c>
      <c r="U207">
        <f>IF($A207="","",IF(OR($S207&lt;=0,$T207&lt;=0,AND($N207&lt;&gt;"",$N207&lt;=0)),"LIMIT HIT","OK"))</f>
        <v/>
      </c>
      <c r="V207">
        <f>IF($A207="","",MAX($C207,$D207,$E207))</f>
        <v/>
      </c>
    </row>
    <row r="208">
      <c r="B208" s="7" t="n"/>
      <c r="G208">
        <f>IF($A208="","",$D208-$C208)</f>
        <v/>
      </c>
      <c r="H208">
        <f>IF($A208="","",INDEX(Accounts!$D$2:$D$51,MATCH($A208,Accounts!$A$2:$A$51,0)))</f>
        <v/>
      </c>
      <c r="I208">
        <f>IF($A208="","",INDEX(Accounts!$E$2:$E$51,MATCH($A208,Accounts!$A$2:$A$51,0)))</f>
        <v/>
      </c>
      <c r="J208">
        <f>IF($A208="","",INDEX(Accounts!$F$2:$F$51,MATCH($A208,Accounts!$A$2:$A$51,0)))</f>
        <v/>
      </c>
      <c r="K208">
        <f>IF($A208="","",IF(INDEX(Accounts!$G$2:$G$51,MATCH($A208,Accounts!$A$2:$A$51,0))="","",INDEX(Accounts!$G$2:$G$51,MATCH($A208,Accounts!$A$2:$A$51,0))))</f>
        <v/>
      </c>
      <c r="L208">
        <f>IF($A208="","",IF(INDEX(Accounts!$H$2:$H$51,MATCH($A208,Accounts!$A$2:$A$51,0))="","",INDEX(Accounts!$H$2:$H$51,MATCH($A208,Accounts!$A$2:$A$51,0))))</f>
        <v/>
      </c>
      <c r="M208">
        <f>IF(OR($A208="",$L208=""),"",$C208-$L208)</f>
        <v/>
      </c>
      <c r="N208">
        <f>IF($M208="","",MIN($C208,$D208,$F208)-$M208)</f>
        <v/>
      </c>
      <c r="O208">
        <f>IF($A208="","",IF($J208="Intraday trailing",MAX($H208,_xlfn.MAXIFS($V$1:$V207,$A$1:$A207,$A208)),MAX($H208,_xlfn.MAXIFS($D$1:$D207,$A$1:$A207,$A208))))</f>
        <v/>
      </c>
      <c r="P208">
        <f>IF($A208="","",IF($J208="Intraday trailing",MAX($O208,MAX($C208,$D208,$E208)),MAX($O208,$D208)))</f>
        <v/>
      </c>
      <c r="Q208">
        <f>IF($A208="","",IF($J208="Static",$H208-$I208,IF($J208="EOD trailing",IF($K208="",$O208-$I208,MIN($O208-$I208,$K208)),IF($K208="",$P208-$I208,MIN($P208-$I208,$K208)))))</f>
        <v/>
      </c>
      <c r="R208">
        <f>IF($A208="","",IF($J208="Static",$H208-$I208,IF($K208="",$P208-$I208,MIN($P208-$I208,$K208))))</f>
        <v/>
      </c>
      <c r="S208">
        <f>IF($A208="","",MIN($C208,$D208,$F208)-$Q208)</f>
        <v/>
      </c>
      <c r="T208">
        <f>IF($A208="","",$D208-$R208)</f>
        <v/>
      </c>
      <c r="U208">
        <f>IF($A208="","",IF(OR($S208&lt;=0,$T208&lt;=0,AND($N208&lt;&gt;"",$N208&lt;=0)),"LIMIT HIT","OK"))</f>
        <v/>
      </c>
      <c r="V208">
        <f>IF($A208="","",MAX($C208,$D208,$E208))</f>
        <v/>
      </c>
    </row>
    <row r="209">
      <c r="B209" s="7" t="n"/>
      <c r="G209">
        <f>IF($A209="","",$D209-$C209)</f>
        <v/>
      </c>
      <c r="H209">
        <f>IF($A209="","",INDEX(Accounts!$D$2:$D$51,MATCH($A209,Accounts!$A$2:$A$51,0)))</f>
        <v/>
      </c>
      <c r="I209">
        <f>IF($A209="","",INDEX(Accounts!$E$2:$E$51,MATCH($A209,Accounts!$A$2:$A$51,0)))</f>
        <v/>
      </c>
      <c r="J209">
        <f>IF($A209="","",INDEX(Accounts!$F$2:$F$51,MATCH($A209,Accounts!$A$2:$A$51,0)))</f>
        <v/>
      </c>
      <c r="K209">
        <f>IF($A209="","",IF(INDEX(Accounts!$G$2:$G$51,MATCH($A209,Accounts!$A$2:$A$51,0))="","",INDEX(Accounts!$G$2:$G$51,MATCH($A209,Accounts!$A$2:$A$51,0))))</f>
        <v/>
      </c>
      <c r="L209">
        <f>IF($A209="","",IF(INDEX(Accounts!$H$2:$H$51,MATCH($A209,Accounts!$A$2:$A$51,0))="","",INDEX(Accounts!$H$2:$H$51,MATCH($A209,Accounts!$A$2:$A$51,0))))</f>
        <v/>
      </c>
      <c r="M209">
        <f>IF(OR($A209="",$L209=""),"",$C209-$L209)</f>
        <v/>
      </c>
      <c r="N209">
        <f>IF($M209="","",MIN($C209,$D209,$F209)-$M209)</f>
        <v/>
      </c>
      <c r="O209">
        <f>IF($A209="","",IF($J209="Intraday trailing",MAX($H209,_xlfn.MAXIFS($V$1:$V208,$A$1:$A208,$A209)),MAX($H209,_xlfn.MAXIFS($D$1:$D208,$A$1:$A208,$A209))))</f>
        <v/>
      </c>
      <c r="P209">
        <f>IF($A209="","",IF($J209="Intraday trailing",MAX($O209,MAX($C209,$D209,$E209)),MAX($O209,$D209)))</f>
        <v/>
      </c>
      <c r="Q209">
        <f>IF($A209="","",IF($J209="Static",$H209-$I209,IF($J209="EOD trailing",IF($K209="",$O209-$I209,MIN($O209-$I209,$K209)),IF($K209="",$P209-$I209,MIN($P209-$I209,$K209)))))</f>
        <v/>
      </c>
      <c r="R209">
        <f>IF($A209="","",IF($J209="Static",$H209-$I209,IF($K209="",$P209-$I209,MIN($P209-$I209,$K209))))</f>
        <v/>
      </c>
      <c r="S209">
        <f>IF($A209="","",MIN($C209,$D209,$F209)-$Q209)</f>
        <v/>
      </c>
      <c r="T209">
        <f>IF($A209="","",$D209-$R209)</f>
        <v/>
      </c>
      <c r="U209">
        <f>IF($A209="","",IF(OR($S209&lt;=0,$T209&lt;=0,AND($N209&lt;&gt;"",$N209&lt;=0)),"LIMIT HIT","OK"))</f>
        <v/>
      </c>
      <c r="V209">
        <f>IF($A209="","",MAX($C209,$D209,$E209))</f>
        <v/>
      </c>
    </row>
    <row r="210">
      <c r="B210" s="7" t="n"/>
      <c r="G210">
        <f>IF($A210="","",$D210-$C210)</f>
        <v/>
      </c>
      <c r="H210">
        <f>IF($A210="","",INDEX(Accounts!$D$2:$D$51,MATCH($A210,Accounts!$A$2:$A$51,0)))</f>
        <v/>
      </c>
      <c r="I210">
        <f>IF($A210="","",INDEX(Accounts!$E$2:$E$51,MATCH($A210,Accounts!$A$2:$A$51,0)))</f>
        <v/>
      </c>
      <c r="J210">
        <f>IF($A210="","",INDEX(Accounts!$F$2:$F$51,MATCH($A210,Accounts!$A$2:$A$51,0)))</f>
        <v/>
      </c>
      <c r="K210">
        <f>IF($A210="","",IF(INDEX(Accounts!$G$2:$G$51,MATCH($A210,Accounts!$A$2:$A$51,0))="","",INDEX(Accounts!$G$2:$G$51,MATCH($A210,Accounts!$A$2:$A$51,0))))</f>
        <v/>
      </c>
      <c r="L210">
        <f>IF($A210="","",IF(INDEX(Accounts!$H$2:$H$51,MATCH($A210,Accounts!$A$2:$A$51,0))="","",INDEX(Accounts!$H$2:$H$51,MATCH($A210,Accounts!$A$2:$A$51,0))))</f>
        <v/>
      </c>
      <c r="M210">
        <f>IF(OR($A210="",$L210=""),"",$C210-$L210)</f>
        <v/>
      </c>
      <c r="N210">
        <f>IF($M210="","",MIN($C210,$D210,$F210)-$M210)</f>
        <v/>
      </c>
      <c r="O210">
        <f>IF($A210="","",IF($J210="Intraday trailing",MAX($H210,_xlfn.MAXIFS($V$1:$V209,$A$1:$A209,$A210)),MAX($H210,_xlfn.MAXIFS($D$1:$D209,$A$1:$A209,$A210))))</f>
        <v/>
      </c>
      <c r="P210">
        <f>IF($A210="","",IF($J210="Intraday trailing",MAX($O210,MAX($C210,$D210,$E210)),MAX($O210,$D210)))</f>
        <v/>
      </c>
      <c r="Q210">
        <f>IF($A210="","",IF($J210="Static",$H210-$I210,IF($J210="EOD trailing",IF($K210="",$O210-$I210,MIN($O210-$I210,$K210)),IF($K210="",$P210-$I210,MIN($P210-$I210,$K210)))))</f>
        <v/>
      </c>
      <c r="R210">
        <f>IF($A210="","",IF($J210="Static",$H210-$I210,IF($K210="",$P210-$I210,MIN($P210-$I210,$K210))))</f>
        <v/>
      </c>
      <c r="S210">
        <f>IF($A210="","",MIN($C210,$D210,$F210)-$Q210)</f>
        <v/>
      </c>
      <c r="T210">
        <f>IF($A210="","",$D210-$R210)</f>
        <v/>
      </c>
      <c r="U210">
        <f>IF($A210="","",IF(OR($S210&lt;=0,$T210&lt;=0,AND($N210&lt;&gt;"",$N210&lt;=0)),"LIMIT HIT","OK"))</f>
        <v/>
      </c>
      <c r="V210">
        <f>IF($A210="","",MAX($C210,$D210,$E210))</f>
        <v/>
      </c>
    </row>
    <row r="211">
      <c r="B211" s="7" t="n"/>
      <c r="G211">
        <f>IF($A211="","",$D211-$C211)</f>
        <v/>
      </c>
      <c r="H211">
        <f>IF($A211="","",INDEX(Accounts!$D$2:$D$51,MATCH($A211,Accounts!$A$2:$A$51,0)))</f>
        <v/>
      </c>
      <c r="I211">
        <f>IF($A211="","",INDEX(Accounts!$E$2:$E$51,MATCH($A211,Accounts!$A$2:$A$51,0)))</f>
        <v/>
      </c>
      <c r="J211">
        <f>IF($A211="","",INDEX(Accounts!$F$2:$F$51,MATCH($A211,Accounts!$A$2:$A$51,0)))</f>
        <v/>
      </c>
      <c r="K211">
        <f>IF($A211="","",IF(INDEX(Accounts!$G$2:$G$51,MATCH($A211,Accounts!$A$2:$A$51,0))="","",INDEX(Accounts!$G$2:$G$51,MATCH($A211,Accounts!$A$2:$A$51,0))))</f>
        <v/>
      </c>
      <c r="L211">
        <f>IF($A211="","",IF(INDEX(Accounts!$H$2:$H$51,MATCH($A211,Accounts!$A$2:$A$51,0))="","",INDEX(Accounts!$H$2:$H$51,MATCH($A211,Accounts!$A$2:$A$51,0))))</f>
        <v/>
      </c>
      <c r="M211">
        <f>IF(OR($A211="",$L211=""),"",$C211-$L211)</f>
        <v/>
      </c>
      <c r="N211">
        <f>IF($M211="","",MIN($C211,$D211,$F211)-$M211)</f>
        <v/>
      </c>
      <c r="O211">
        <f>IF($A211="","",IF($J211="Intraday trailing",MAX($H211,_xlfn.MAXIFS($V$1:$V210,$A$1:$A210,$A211)),MAX($H211,_xlfn.MAXIFS($D$1:$D210,$A$1:$A210,$A211))))</f>
        <v/>
      </c>
      <c r="P211">
        <f>IF($A211="","",IF($J211="Intraday trailing",MAX($O211,MAX($C211,$D211,$E211)),MAX($O211,$D211)))</f>
        <v/>
      </c>
      <c r="Q211">
        <f>IF($A211="","",IF($J211="Static",$H211-$I211,IF($J211="EOD trailing",IF($K211="",$O211-$I211,MIN($O211-$I211,$K211)),IF($K211="",$P211-$I211,MIN($P211-$I211,$K211)))))</f>
        <v/>
      </c>
      <c r="R211">
        <f>IF($A211="","",IF($J211="Static",$H211-$I211,IF($K211="",$P211-$I211,MIN($P211-$I211,$K211))))</f>
        <v/>
      </c>
      <c r="S211">
        <f>IF($A211="","",MIN($C211,$D211,$F211)-$Q211)</f>
        <v/>
      </c>
      <c r="T211">
        <f>IF($A211="","",$D211-$R211)</f>
        <v/>
      </c>
      <c r="U211">
        <f>IF($A211="","",IF(OR($S211&lt;=0,$T211&lt;=0,AND($N211&lt;&gt;"",$N211&lt;=0)),"LIMIT HIT","OK"))</f>
        <v/>
      </c>
      <c r="V211">
        <f>IF($A211="","",MAX($C211,$D211,$E211))</f>
        <v/>
      </c>
    </row>
    <row r="212">
      <c r="B212" s="7" t="n"/>
      <c r="G212">
        <f>IF($A212="","",$D212-$C212)</f>
        <v/>
      </c>
      <c r="H212">
        <f>IF($A212="","",INDEX(Accounts!$D$2:$D$51,MATCH($A212,Accounts!$A$2:$A$51,0)))</f>
        <v/>
      </c>
      <c r="I212">
        <f>IF($A212="","",INDEX(Accounts!$E$2:$E$51,MATCH($A212,Accounts!$A$2:$A$51,0)))</f>
        <v/>
      </c>
      <c r="J212">
        <f>IF($A212="","",INDEX(Accounts!$F$2:$F$51,MATCH($A212,Accounts!$A$2:$A$51,0)))</f>
        <v/>
      </c>
      <c r="K212">
        <f>IF($A212="","",IF(INDEX(Accounts!$G$2:$G$51,MATCH($A212,Accounts!$A$2:$A$51,0))="","",INDEX(Accounts!$G$2:$G$51,MATCH($A212,Accounts!$A$2:$A$51,0))))</f>
        <v/>
      </c>
      <c r="L212">
        <f>IF($A212="","",IF(INDEX(Accounts!$H$2:$H$51,MATCH($A212,Accounts!$A$2:$A$51,0))="","",INDEX(Accounts!$H$2:$H$51,MATCH($A212,Accounts!$A$2:$A$51,0))))</f>
        <v/>
      </c>
      <c r="M212">
        <f>IF(OR($A212="",$L212=""),"",$C212-$L212)</f>
        <v/>
      </c>
      <c r="N212">
        <f>IF($M212="","",MIN($C212,$D212,$F212)-$M212)</f>
        <v/>
      </c>
      <c r="O212">
        <f>IF($A212="","",IF($J212="Intraday trailing",MAX($H212,_xlfn.MAXIFS($V$1:$V211,$A$1:$A211,$A212)),MAX($H212,_xlfn.MAXIFS($D$1:$D211,$A$1:$A211,$A212))))</f>
        <v/>
      </c>
      <c r="P212">
        <f>IF($A212="","",IF($J212="Intraday trailing",MAX($O212,MAX($C212,$D212,$E212)),MAX($O212,$D212)))</f>
        <v/>
      </c>
      <c r="Q212">
        <f>IF($A212="","",IF($J212="Static",$H212-$I212,IF($J212="EOD trailing",IF($K212="",$O212-$I212,MIN($O212-$I212,$K212)),IF($K212="",$P212-$I212,MIN($P212-$I212,$K212)))))</f>
        <v/>
      </c>
      <c r="R212">
        <f>IF($A212="","",IF($J212="Static",$H212-$I212,IF($K212="",$P212-$I212,MIN($P212-$I212,$K212))))</f>
        <v/>
      </c>
      <c r="S212">
        <f>IF($A212="","",MIN($C212,$D212,$F212)-$Q212)</f>
        <v/>
      </c>
      <c r="T212">
        <f>IF($A212="","",$D212-$R212)</f>
        <v/>
      </c>
      <c r="U212">
        <f>IF($A212="","",IF(OR($S212&lt;=0,$T212&lt;=0,AND($N212&lt;&gt;"",$N212&lt;=0)),"LIMIT HIT","OK"))</f>
        <v/>
      </c>
      <c r="V212">
        <f>IF($A212="","",MAX($C212,$D212,$E212))</f>
        <v/>
      </c>
    </row>
    <row r="213">
      <c r="B213" s="7" t="n"/>
      <c r="G213">
        <f>IF($A213="","",$D213-$C213)</f>
        <v/>
      </c>
      <c r="H213">
        <f>IF($A213="","",INDEX(Accounts!$D$2:$D$51,MATCH($A213,Accounts!$A$2:$A$51,0)))</f>
        <v/>
      </c>
      <c r="I213">
        <f>IF($A213="","",INDEX(Accounts!$E$2:$E$51,MATCH($A213,Accounts!$A$2:$A$51,0)))</f>
        <v/>
      </c>
      <c r="J213">
        <f>IF($A213="","",INDEX(Accounts!$F$2:$F$51,MATCH($A213,Accounts!$A$2:$A$51,0)))</f>
        <v/>
      </c>
      <c r="K213">
        <f>IF($A213="","",IF(INDEX(Accounts!$G$2:$G$51,MATCH($A213,Accounts!$A$2:$A$51,0))="","",INDEX(Accounts!$G$2:$G$51,MATCH($A213,Accounts!$A$2:$A$51,0))))</f>
        <v/>
      </c>
      <c r="L213">
        <f>IF($A213="","",IF(INDEX(Accounts!$H$2:$H$51,MATCH($A213,Accounts!$A$2:$A$51,0))="","",INDEX(Accounts!$H$2:$H$51,MATCH($A213,Accounts!$A$2:$A$51,0))))</f>
        <v/>
      </c>
      <c r="M213">
        <f>IF(OR($A213="",$L213=""),"",$C213-$L213)</f>
        <v/>
      </c>
      <c r="N213">
        <f>IF($M213="","",MIN($C213,$D213,$F213)-$M213)</f>
        <v/>
      </c>
      <c r="O213">
        <f>IF($A213="","",IF($J213="Intraday trailing",MAX($H213,_xlfn.MAXIFS($V$1:$V212,$A$1:$A212,$A213)),MAX($H213,_xlfn.MAXIFS($D$1:$D212,$A$1:$A212,$A213))))</f>
        <v/>
      </c>
      <c r="P213">
        <f>IF($A213="","",IF($J213="Intraday trailing",MAX($O213,MAX($C213,$D213,$E213)),MAX($O213,$D213)))</f>
        <v/>
      </c>
      <c r="Q213">
        <f>IF($A213="","",IF($J213="Static",$H213-$I213,IF($J213="EOD trailing",IF($K213="",$O213-$I213,MIN($O213-$I213,$K213)),IF($K213="",$P213-$I213,MIN($P213-$I213,$K213)))))</f>
        <v/>
      </c>
      <c r="R213">
        <f>IF($A213="","",IF($J213="Static",$H213-$I213,IF($K213="",$P213-$I213,MIN($P213-$I213,$K213))))</f>
        <v/>
      </c>
      <c r="S213">
        <f>IF($A213="","",MIN($C213,$D213,$F213)-$Q213)</f>
        <v/>
      </c>
      <c r="T213">
        <f>IF($A213="","",$D213-$R213)</f>
        <v/>
      </c>
      <c r="U213">
        <f>IF($A213="","",IF(OR($S213&lt;=0,$T213&lt;=0,AND($N213&lt;&gt;"",$N213&lt;=0)),"LIMIT HIT","OK"))</f>
        <v/>
      </c>
      <c r="V213">
        <f>IF($A213="","",MAX($C213,$D213,$E213))</f>
        <v/>
      </c>
    </row>
    <row r="214">
      <c r="B214" s="7" t="n"/>
      <c r="G214">
        <f>IF($A214="","",$D214-$C214)</f>
        <v/>
      </c>
      <c r="H214">
        <f>IF($A214="","",INDEX(Accounts!$D$2:$D$51,MATCH($A214,Accounts!$A$2:$A$51,0)))</f>
        <v/>
      </c>
      <c r="I214">
        <f>IF($A214="","",INDEX(Accounts!$E$2:$E$51,MATCH($A214,Accounts!$A$2:$A$51,0)))</f>
        <v/>
      </c>
      <c r="J214">
        <f>IF($A214="","",INDEX(Accounts!$F$2:$F$51,MATCH($A214,Accounts!$A$2:$A$51,0)))</f>
        <v/>
      </c>
      <c r="K214">
        <f>IF($A214="","",IF(INDEX(Accounts!$G$2:$G$51,MATCH($A214,Accounts!$A$2:$A$51,0))="","",INDEX(Accounts!$G$2:$G$51,MATCH($A214,Accounts!$A$2:$A$51,0))))</f>
        <v/>
      </c>
      <c r="L214">
        <f>IF($A214="","",IF(INDEX(Accounts!$H$2:$H$51,MATCH($A214,Accounts!$A$2:$A$51,0))="","",INDEX(Accounts!$H$2:$H$51,MATCH($A214,Accounts!$A$2:$A$51,0))))</f>
        <v/>
      </c>
      <c r="M214">
        <f>IF(OR($A214="",$L214=""),"",$C214-$L214)</f>
        <v/>
      </c>
      <c r="N214">
        <f>IF($M214="","",MIN($C214,$D214,$F214)-$M214)</f>
        <v/>
      </c>
      <c r="O214">
        <f>IF($A214="","",IF($J214="Intraday trailing",MAX($H214,_xlfn.MAXIFS($V$1:$V213,$A$1:$A213,$A214)),MAX($H214,_xlfn.MAXIFS($D$1:$D213,$A$1:$A213,$A214))))</f>
        <v/>
      </c>
      <c r="P214">
        <f>IF($A214="","",IF($J214="Intraday trailing",MAX($O214,MAX($C214,$D214,$E214)),MAX($O214,$D214)))</f>
        <v/>
      </c>
      <c r="Q214">
        <f>IF($A214="","",IF($J214="Static",$H214-$I214,IF($J214="EOD trailing",IF($K214="",$O214-$I214,MIN($O214-$I214,$K214)),IF($K214="",$P214-$I214,MIN($P214-$I214,$K214)))))</f>
        <v/>
      </c>
      <c r="R214">
        <f>IF($A214="","",IF($J214="Static",$H214-$I214,IF($K214="",$P214-$I214,MIN($P214-$I214,$K214))))</f>
        <v/>
      </c>
      <c r="S214">
        <f>IF($A214="","",MIN($C214,$D214,$F214)-$Q214)</f>
        <v/>
      </c>
      <c r="T214">
        <f>IF($A214="","",$D214-$R214)</f>
        <v/>
      </c>
      <c r="U214">
        <f>IF($A214="","",IF(OR($S214&lt;=0,$T214&lt;=0,AND($N214&lt;&gt;"",$N214&lt;=0)),"LIMIT HIT","OK"))</f>
        <v/>
      </c>
      <c r="V214">
        <f>IF($A214="","",MAX($C214,$D214,$E214))</f>
        <v/>
      </c>
    </row>
    <row r="215">
      <c r="B215" s="7" t="n"/>
      <c r="G215">
        <f>IF($A215="","",$D215-$C215)</f>
        <v/>
      </c>
      <c r="H215">
        <f>IF($A215="","",INDEX(Accounts!$D$2:$D$51,MATCH($A215,Accounts!$A$2:$A$51,0)))</f>
        <v/>
      </c>
      <c r="I215">
        <f>IF($A215="","",INDEX(Accounts!$E$2:$E$51,MATCH($A215,Accounts!$A$2:$A$51,0)))</f>
        <v/>
      </c>
      <c r="J215">
        <f>IF($A215="","",INDEX(Accounts!$F$2:$F$51,MATCH($A215,Accounts!$A$2:$A$51,0)))</f>
        <v/>
      </c>
      <c r="K215">
        <f>IF($A215="","",IF(INDEX(Accounts!$G$2:$G$51,MATCH($A215,Accounts!$A$2:$A$51,0))="","",INDEX(Accounts!$G$2:$G$51,MATCH($A215,Accounts!$A$2:$A$51,0))))</f>
        <v/>
      </c>
      <c r="L215">
        <f>IF($A215="","",IF(INDEX(Accounts!$H$2:$H$51,MATCH($A215,Accounts!$A$2:$A$51,0))="","",INDEX(Accounts!$H$2:$H$51,MATCH($A215,Accounts!$A$2:$A$51,0))))</f>
        <v/>
      </c>
      <c r="M215">
        <f>IF(OR($A215="",$L215=""),"",$C215-$L215)</f>
        <v/>
      </c>
      <c r="N215">
        <f>IF($M215="","",MIN($C215,$D215,$F215)-$M215)</f>
        <v/>
      </c>
      <c r="O215">
        <f>IF($A215="","",IF($J215="Intraday trailing",MAX($H215,_xlfn.MAXIFS($V$1:$V214,$A$1:$A214,$A215)),MAX($H215,_xlfn.MAXIFS($D$1:$D214,$A$1:$A214,$A215))))</f>
        <v/>
      </c>
      <c r="P215">
        <f>IF($A215="","",IF($J215="Intraday trailing",MAX($O215,MAX($C215,$D215,$E215)),MAX($O215,$D215)))</f>
        <v/>
      </c>
      <c r="Q215">
        <f>IF($A215="","",IF($J215="Static",$H215-$I215,IF($J215="EOD trailing",IF($K215="",$O215-$I215,MIN($O215-$I215,$K215)),IF($K215="",$P215-$I215,MIN($P215-$I215,$K215)))))</f>
        <v/>
      </c>
      <c r="R215">
        <f>IF($A215="","",IF($J215="Static",$H215-$I215,IF($K215="",$P215-$I215,MIN($P215-$I215,$K215))))</f>
        <v/>
      </c>
      <c r="S215">
        <f>IF($A215="","",MIN($C215,$D215,$F215)-$Q215)</f>
        <v/>
      </c>
      <c r="T215">
        <f>IF($A215="","",$D215-$R215)</f>
        <v/>
      </c>
      <c r="U215">
        <f>IF($A215="","",IF(OR($S215&lt;=0,$T215&lt;=0,AND($N215&lt;&gt;"",$N215&lt;=0)),"LIMIT HIT","OK"))</f>
        <v/>
      </c>
      <c r="V215">
        <f>IF($A215="","",MAX($C215,$D215,$E215))</f>
        <v/>
      </c>
    </row>
    <row r="216">
      <c r="B216" s="7" t="n"/>
      <c r="G216">
        <f>IF($A216="","",$D216-$C216)</f>
        <v/>
      </c>
      <c r="H216">
        <f>IF($A216="","",INDEX(Accounts!$D$2:$D$51,MATCH($A216,Accounts!$A$2:$A$51,0)))</f>
        <v/>
      </c>
      <c r="I216">
        <f>IF($A216="","",INDEX(Accounts!$E$2:$E$51,MATCH($A216,Accounts!$A$2:$A$51,0)))</f>
        <v/>
      </c>
      <c r="J216">
        <f>IF($A216="","",INDEX(Accounts!$F$2:$F$51,MATCH($A216,Accounts!$A$2:$A$51,0)))</f>
        <v/>
      </c>
      <c r="K216">
        <f>IF($A216="","",IF(INDEX(Accounts!$G$2:$G$51,MATCH($A216,Accounts!$A$2:$A$51,0))="","",INDEX(Accounts!$G$2:$G$51,MATCH($A216,Accounts!$A$2:$A$51,0))))</f>
        <v/>
      </c>
      <c r="L216">
        <f>IF($A216="","",IF(INDEX(Accounts!$H$2:$H$51,MATCH($A216,Accounts!$A$2:$A$51,0))="","",INDEX(Accounts!$H$2:$H$51,MATCH($A216,Accounts!$A$2:$A$51,0))))</f>
        <v/>
      </c>
      <c r="M216">
        <f>IF(OR($A216="",$L216=""),"",$C216-$L216)</f>
        <v/>
      </c>
      <c r="N216">
        <f>IF($M216="","",MIN($C216,$D216,$F216)-$M216)</f>
        <v/>
      </c>
      <c r="O216">
        <f>IF($A216="","",IF($J216="Intraday trailing",MAX($H216,_xlfn.MAXIFS($V$1:$V215,$A$1:$A215,$A216)),MAX($H216,_xlfn.MAXIFS($D$1:$D215,$A$1:$A215,$A216))))</f>
        <v/>
      </c>
      <c r="P216">
        <f>IF($A216="","",IF($J216="Intraday trailing",MAX($O216,MAX($C216,$D216,$E216)),MAX($O216,$D216)))</f>
        <v/>
      </c>
      <c r="Q216">
        <f>IF($A216="","",IF($J216="Static",$H216-$I216,IF($J216="EOD trailing",IF($K216="",$O216-$I216,MIN($O216-$I216,$K216)),IF($K216="",$P216-$I216,MIN($P216-$I216,$K216)))))</f>
        <v/>
      </c>
      <c r="R216">
        <f>IF($A216="","",IF($J216="Static",$H216-$I216,IF($K216="",$P216-$I216,MIN($P216-$I216,$K216))))</f>
        <v/>
      </c>
      <c r="S216">
        <f>IF($A216="","",MIN($C216,$D216,$F216)-$Q216)</f>
        <v/>
      </c>
      <c r="T216">
        <f>IF($A216="","",$D216-$R216)</f>
        <v/>
      </c>
      <c r="U216">
        <f>IF($A216="","",IF(OR($S216&lt;=0,$T216&lt;=0,AND($N216&lt;&gt;"",$N216&lt;=0)),"LIMIT HIT","OK"))</f>
        <v/>
      </c>
      <c r="V216">
        <f>IF($A216="","",MAX($C216,$D216,$E216))</f>
        <v/>
      </c>
    </row>
    <row r="217">
      <c r="B217" s="7" t="n"/>
      <c r="G217">
        <f>IF($A217="","",$D217-$C217)</f>
        <v/>
      </c>
      <c r="H217">
        <f>IF($A217="","",INDEX(Accounts!$D$2:$D$51,MATCH($A217,Accounts!$A$2:$A$51,0)))</f>
        <v/>
      </c>
      <c r="I217">
        <f>IF($A217="","",INDEX(Accounts!$E$2:$E$51,MATCH($A217,Accounts!$A$2:$A$51,0)))</f>
        <v/>
      </c>
      <c r="J217">
        <f>IF($A217="","",INDEX(Accounts!$F$2:$F$51,MATCH($A217,Accounts!$A$2:$A$51,0)))</f>
        <v/>
      </c>
      <c r="K217">
        <f>IF($A217="","",IF(INDEX(Accounts!$G$2:$G$51,MATCH($A217,Accounts!$A$2:$A$51,0))="","",INDEX(Accounts!$G$2:$G$51,MATCH($A217,Accounts!$A$2:$A$51,0))))</f>
        <v/>
      </c>
      <c r="L217">
        <f>IF($A217="","",IF(INDEX(Accounts!$H$2:$H$51,MATCH($A217,Accounts!$A$2:$A$51,0))="","",INDEX(Accounts!$H$2:$H$51,MATCH($A217,Accounts!$A$2:$A$51,0))))</f>
        <v/>
      </c>
      <c r="M217">
        <f>IF(OR($A217="",$L217=""),"",$C217-$L217)</f>
        <v/>
      </c>
      <c r="N217">
        <f>IF($M217="","",MIN($C217,$D217,$F217)-$M217)</f>
        <v/>
      </c>
      <c r="O217">
        <f>IF($A217="","",IF($J217="Intraday trailing",MAX($H217,_xlfn.MAXIFS($V$1:$V216,$A$1:$A216,$A217)),MAX($H217,_xlfn.MAXIFS($D$1:$D216,$A$1:$A216,$A217))))</f>
        <v/>
      </c>
      <c r="P217">
        <f>IF($A217="","",IF($J217="Intraday trailing",MAX($O217,MAX($C217,$D217,$E217)),MAX($O217,$D217)))</f>
        <v/>
      </c>
      <c r="Q217">
        <f>IF($A217="","",IF($J217="Static",$H217-$I217,IF($J217="EOD trailing",IF($K217="",$O217-$I217,MIN($O217-$I217,$K217)),IF($K217="",$P217-$I217,MIN($P217-$I217,$K217)))))</f>
        <v/>
      </c>
      <c r="R217">
        <f>IF($A217="","",IF($J217="Static",$H217-$I217,IF($K217="",$P217-$I217,MIN($P217-$I217,$K217))))</f>
        <v/>
      </c>
      <c r="S217">
        <f>IF($A217="","",MIN($C217,$D217,$F217)-$Q217)</f>
        <v/>
      </c>
      <c r="T217">
        <f>IF($A217="","",$D217-$R217)</f>
        <v/>
      </c>
      <c r="U217">
        <f>IF($A217="","",IF(OR($S217&lt;=0,$T217&lt;=0,AND($N217&lt;&gt;"",$N217&lt;=0)),"LIMIT HIT","OK"))</f>
        <v/>
      </c>
      <c r="V217">
        <f>IF($A217="","",MAX($C217,$D217,$E217))</f>
        <v/>
      </c>
    </row>
    <row r="218">
      <c r="B218" s="7" t="n"/>
      <c r="G218">
        <f>IF($A218="","",$D218-$C218)</f>
        <v/>
      </c>
      <c r="H218">
        <f>IF($A218="","",INDEX(Accounts!$D$2:$D$51,MATCH($A218,Accounts!$A$2:$A$51,0)))</f>
        <v/>
      </c>
      <c r="I218">
        <f>IF($A218="","",INDEX(Accounts!$E$2:$E$51,MATCH($A218,Accounts!$A$2:$A$51,0)))</f>
        <v/>
      </c>
      <c r="J218">
        <f>IF($A218="","",INDEX(Accounts!$F$2:$F$51,MATCH($A218,Accounts!$A$2:$A$51,0)))</f>
        <v/>
      </c>
      <c r="K218">
        <f>IF($A218="","",IF(INDEX(Accounts!$G$2:$G$51,MATCH($A218,Accounts!$A$2:$A$51,0))="","",INDEX(Accounts!$G$2:$G$51,MATCH($A218,Accounts!$A$2:$A$51,0))))</f>
        <v/>
      </c>
      <c r="L218">
        <f>IF($A218="","",IF(INDEX(Accounts!$H$2:$H$51,MATCH($A218,Accounts!$A$2:$A$51,0))="","",INDEX(Accounts!$H$2:$H$51,MATCH($A218,Accounts!$A$2:$A$51,0))))</f>
        <v/>
      </c>
      <c r="M218">
        <f>IF(OR($A218="",$L218=""),"",$C218-$L218)</f>
        <v/>
      </c>
      <c r="N218">
        <f>IF($M218="","",MIN($C218,$D218,$F218)-$M218)</f>
        <v/>
      </c>
      <c r="O218">
        <f>IF($A218="","",IF($J218="Intraday trailing",MAX($H218,_xlfn.MAXIFS($V$1:$V217,$A$1:$A217,$A218)),MAX($H218,_xlfn.MAXIFS($D$1:$D217,$A$1:$A217,$A218))))</f>
        <v/>
      </c>
      <c r="P218">
        <f>IF($A218="","",IF($J218="Intraday trailing",MAX($O218,MAX($C218,$D218,$E218)),MAX($O218,$D218)))</f>
        <v/>
      </c>
      <c r="Q218">
        <f>IF($A218="","",IF($J218="Static",$H218-$I218,IF($J218="EOD trailing",IF($K218="",$O218-$I218,MIN($O218-$I218,$K218)),IF($K218="",$P218-$I218,MIN($P218-$I218,$K218)))))</f>
        <v/>
      </c>
      <c r="R218">
        <f>IF($A218="","",IF($J218="Static",$H218-$I218,IF($K218="",$P218-$I218,MIN($P218-$I218,$K218))))</f>
        <v/>
      </c>
      <c r="S218">
        <f>IF($A218="","",MIN($C218,$D218,$F218)-$Q218)</f>
        <v/>
      </c>
      <c r="T218">
        <f>IF($A218="","",$D218-$R218)</f>
        <v/>
      </c>
      <c r="U218">
        <f>IF($A218="","",IF(OR($S218&lt;=0,$T218&lt;=0,AND($N218&lt;&gt;"",$N218&lt;=0)),"LIMIT HIT","OK"))</f>
        <v/>
      </c>
      <c r="V218">
        <f>IF($A218="","",MAX($C218,$D218,$E218))</f>
        <v/>
      </c>
    </row>
    <row r="219">
      <c r="B219" s="7" t="n"/>
      <c r="G219">
        <f>IF($A219="","",$D219-$C219)</f>
        <v/>
      </c>
      <c r="H219">
        <f>IF($A219="","",INDEX(Accounts!$D$2:$D$51,MATCH($A219,Accounts!$A$2:$A$51,0)))</f>
        <v/>
      </c>
      <c r="I219">
        <f>IF($A219="","",INDEX(Accounts!$E$2:$E$51,MATCH($A219,Accounts!$A$2:$A$51,0)))</f>
        <v/>
      </c>
      <c r="J219">
        <f>IF($A219="","",INDEX(Accounts!$F$2:$F$51,MATCH($A219,Accounts!$A$2:$A$51,0)))</f>
        <v/>
      </c>
      <c r="K219">
        <f>IF($A219="","",IF(INDEX(Accounts!$G$2:$G$51,MATCH($A219,Accounts!$A$2:$A$51,0))="","",INDEX(Accounts!$G$2:$G$51,MATCH($A219,Accounts!$A$2:$A$51,0))))</f>
        <v/>
      </c>
      <c r="L219">
        <f>IF($A219="","",IF(INDEX(Accounts!$H$2:$H$51,MATCH($A219,Accounts!$A$2:$A$51,0))="","",INDEX(Accounts!$H$2:$H$51,MATCH($A219,Accounts!$A$2:$A$51,0))))</f>
        <v/>
      </c>
      <c r="M219">
        <f>IF(OR($A219="",$L219=""),"",$C219-$L219)</f>
        <v/>
      </c>
      <c r="N219">
        <f>IF($M219="","",MIN($C219,$D219,$F219)-$M219)</f>
        <v/>
      </c>
      <c r="O219">
        <f>IF($A219="","",IF($J219="Intraday trailing",MAX($H219,_xlfn.MAXIFS($V$1:$V218,$A$1:$A218,$A219)),MAX($H219,_xlfn.MAXIFS($D$1:$D218,$A$1:$A218,$A219))))</f>
        <v/>
      </c>
      <c r="P219">
        <f>IF($A219="","",IF($J219="Intraday trailing",MAX($O219,MAX($C219,$D219,$E219)),MAX($O219,$D219)))</f>
        <v/>
      </c>
      <c r="Q219">
        <f>IF($A219="","",IF($J219="Static",$H219-$I219,IF($J219="EOD trailing",IF($K219="",$O219-$I219,MIN($O219-$I219,$K219)),IF($K219="",$P219-$I219,MIN($P219-$I219,$K219)))))</f>
        <v/>
      </c>
      <c r="R219">
        <f>IF($A219="","",IF($J219="Static",$H219-$I219,IF($K219="",$P219-$I219,MIN($P219-$I219,$K219))))</f>
        <v/>
      </c>
      <c r="S219">
        <f>IF($A219="","",MIN($C219,$D219,$F219)-$Q219)</f>
        <v/>
      </c>
      <c r="T219">
        <f>IF($A219="","",$D219-$R219)</f>
        <v/>
      </c>
      <c r="U219">
        <f>IF($A219="","",IF(OR($S219&lt;=0,$T219&lt;=0,AND($N219&lt;&gt;"",$N219&lt;=0)),"LIMIT HIT","OK"))</f>
        <v/>
      </c>
      <c r="V219">
        <f>IF($A219="","",MAX($C219,$D219,$E219))</f>
        <v/>
      </c>
    </row>
    <row r="220">
      <c r="B220" s="7" t="n"/>
      <c r="G220">
        <f>IF($A220="","",$D220-$C220)</f>
        <v/>
      </c>
      <c r="H220">
        <f>IF($A220="","",INDEX(Accounts!$D$2:$D$51,MATCH($A220,Accounts!$A$2:$A$51,0)))</f>
        <v/>
      </c>
      <c r="I220">
        <f>IF($A220="","",INDEX(Accounts!$E$2:$E$51,MATCH($A220,Accounts!$A$2:$A$51,0)))</f>
        <v/>
      </c>
      <c r="J220">
        <f>IF($A220="","",INDEX(Accounts!$F$2:$F$51,MATCH($A220,Accounts!$A$2:$A$51,0)))</f>
        <v/>
      </c>
      <c r="K220">
        <f>IF($A220="","",IF(INDEX(Accounts!$G$2:$G$51,MATCH($A220,Accounts!$A$2:$A$51,0))="","",INDEX(Accounts!$G$2:$G$51,MATCH($A220,Accounts!$A$2:$A$51,0))))</f>
        <v/>
      </c>
      <c r="L220">
        <f>IF($A220="","",IF(INDEX(Accounts!$H$2:$H$51,MATCH($A220,Accounts!$A$2:$A$51,0))="","",INDEX(Accounts!$H$2:$H$51,MATCH($A220,Accounts!$A$2:$A$51,0))))</f>
        <v/>
      </c>
      <c r="M220">
        <f>IF(OR($A220="",$L220=""),"",$C220-$L220)</f>
        <v/>
      </c>
      <c r="N220">
        <f>IF($M220="","",MIN($C220,$D220,$F220)-$M220)</f>
        <v/>
      </c>
      <c r="O220">
        <f>IF($A220="","",IF($J220="Intraday trailing",MAX($H220,_xlfn.MAXIFS($V$1:$V219,$A$1:$A219,$A220)),MAX($H220,_xlfn.MAXIFS($D$1:$D219,$A$1:$A219,$A220))))</f>
        <v/>
      </c>
      <c r="P220">
        <f>IF($A220="","",IF($J220="Intraday trailing",MAX($O220,MAX($C220,$D220,$E220)),MAX($O220,$D220)))</f>
        <v/>
      </c>
      <c r="Q220">
        <f>IF($A220="","",IF($J220="Static",$H220-$I220,IF($J220="EOD trailing",IF($K220="",$O220-$I220,MIN($O220-$I220,$K220)),IF($K220="",$P220-$I220,MIN($P220-$I220,$K220)))))</f>
        <v/>
      </c>
      <c r="R220">
        <f>IF($A220="","",IF($J220="Static",$H220-$I220,IF($K220="",$P220-$I220,MIN($P220-$I220,$K220))))</f>
        <v/>
      </c>
      <c r="S220">
        <f>IF($A220="","",MIN($C220,$D220,$F220)-$Q220)</f>
        <v/>
      </c>
      <c r="T220">
        <f>IF($A220="","",$D220-$R220)</f>
        <v/>
      </c>
      <c r="U220">
        <f>IF($A220="","",IF(OR($S220&lt;=0,$T220&lt;=0,AND($N220&lt;&gt;"",$N220&lt;=0)),"LIMIT HIT","OK"))</f>
        <v/>
      </c>
      <c r="V220">
        <f>IF($A220="","",MAX($C220,$D220,$E220))</f>
        <v/>
      </c>
    </row>
    <row r="221">
      <c r="B221" s="7" t="n"/>
      <c r="G221">
        <f>IF($A221="","",$D221-$C221)</f>
        <v/>
      </c>
      <c r="H221">
        <f>IF($A221="","",INDEX(Accounts!$D$2:$D$51,MATCH($A221,Accounts!$A$2:$A$51,0)))</f>
        <v/>
      </c>
      <c r="I221">
        <f>IF($A221="","",INDEX(Accounts!$E$2:$E$51,MATCH($A221,Accounts!$A$2:$A$51,0)))</f>
        <v/>
      </c>
      <c r="J221">
        <f>IF($A221="","",INDEX(Accounts!$F$2:$F$51,MATCH($A221,Accounts!$A$2:$A$51,0)))</f>
        <v/>
      </c>
      <c r="K221">
        <f>IF($A221="","",IF(INDEX(Accounts!$G$2:$G$51,MATCH($A221,Accounts!$A$2:$A$51,0))="","",INDEX(Accounts!$G$2:$G$51,MATCH($A221,Accounts!$A$2:$A$51,0))))</f>
        <v/>
      </c>
      <c r="L221">
        <f>IF($A221="","",IF(INDEX(Accounts!$H$2:$H$51,MATCH($A221,Accounts!$A$2:$A$51,0))="","",INDEX(Accounts!$H$2:$H$51,MATCH($A221,Accounts!$A$2:$A$51,0))))</f>
        <v/>
      </c>
      <c r="M221">
        <f>IF(OR($A221="",$L221=""),"",$C221-$L221)</f>
        <v/>
      </c>
      <c r="N221">
        <f>IF($M221="","",MIN($C221,$D221,$F221)-$M221)</f>
        <v/>
      </c>
      <c r="O221">
        <f>IF($A221="","",IF($J221="Intraday trailing",MAX($H221,_xlfn.MAXIFS($V$1:$V220,$A$1:$A220,$A221)),MAX($H221,_xlfn.MAXIFS($D$1:$D220,$A$1:$A220,$A221))))</f>
        <v/>
      </c>
      <c r="P221">
        <f>IF($A221="","",IF($J221="Intraday trailing",MAX($O221,MAX($C221,$D221,$E221)),MAX($O221,$D221)))</f>
        <v/>
      </c>
      <c r="Q221">
        <f>IF($A221="","",IF($J221="Static",$H221-$I221,IF($J221="EOD trailing",IF($K221="",$O221-$I221,MIN($O221-$I221,$K221)),IF($K221="",$P221-$I221,MIN($P221-$I221,$K221)))))</f>
        <v/>
      </c>
      <c r="R221">
        <f>IF($A221="","",IF($J221="Static",$H221-$I221,IF($K221="",$P221-$I221,MIN($P221-$I221,$K221))))</f>
        <v/>
      </c>
      <c r="S221">
        <f>IF($A221="","",MIN($C221,$D221,$F221)-$Q221)</f>
        <v/>
      </c>
      <c r="T221">
        <f>IF($A221="","",$D221-$R221)</f>
        <v/>
      </c>
      <c r="U221">
        <f>IF($A221="","",IF(OR($S221&lt;=0,$T221&lt;=0,AND($N221&lt;&gt;"",$N221&lt;=0)),"LIMIT HIT","OK"))</f>
        <v/>
      </c>
      <c r="V221">
        <f>IF($A221="","",MAX($C221,$D221,$E221))</f>
        <v/>
      </c>
    </row>
    <row r="222">
      <c r="B222" s="7" t="n"/>
      <c r="G222">
        <f>IF($A222="","",$D222-$C222)</f>
        <v/>
      </c>
      <c r="H222">
        <f>IF($A222="","",INDEX(Accounts!$D$2:$D$51,MATCH($A222,Accounts!$A$2:$A$51,0)))</f>
        <v/>
      </c>
      <c r="I222">
        <f>IF($A222="","",INDEX(Accounts!$E$2:$E$51,MATCH($A222,Accounts!$A$2:$A$51,0)))</f>
        <v/>
      </c>
      <c r="J222">
        <f>IF($A222="","",INDEX(Accounts!$F$2:$F$51,MATCH($A222,Accounts!$A$2:$A$51,0)))</f>
        <v/>
      </c>
      <c r="K222">
        <f>IF($A222="","",IF(INDEX(Accounts!$G$2:$G$51,MATCH($A222,Accounts!$A$2:$A$51,0))="","",INDEX(Accounts!$G$2:$G$51,MATCH($A222,Accounts!$A$2:$A$51,0))))</f>
        <v/>
      </c>
      <c r="L222">
        <f>IF($A222="","",IF(INDEX(Accounts!$H$2:$H$51,MATCH($A222,Accounts!$A$2:$A$51,0))="","",INDEX(Accounts!$H$2:$H$51,MATCH($A222,Accounts!$A$2:$A$51,0))))</f>
        <v/>
      </c>
      <c r="M222">
        <f>IF(OR($A222="",$L222=""),"",$C222-$L222)</f>
        <v/>
      </c>
      <c r="N222">
        <f>IF($M222="","",MIN($C222,$D222,$F222)-$M222)</f>
        <v/>
      </c>
      <c r="O222">
        <f>IF($A222="","",IF($J222="Intraday trailing",MAX($H222,_xlfn.MAXIFS($V$1:$V221,$A$1:$A221,$A222)),MAX($H222,_xlfn.MAXIFS($D$1:$D221,$A$1:$A221,$A222))))</f>
        <v/>
      </c>
      <c r="P222">
        <f>IF($A222="","",IF($J222="Intraday trailing",MAX($O222,MAX($C222,$D222,$E222)),MAX($O222,$D222)))</f>
        <v/>
      </c>
      <c r="Q222">
        <f>IF($A222="","",IF($J222="Static",$H222-$I222,IF($J222="EOD trailing",IF($K222="",$O222-$I222,MIN($O222-$I222,$K222)),IF($K222="",$P222-$I222,MIN($P222-$I222,$K222)))))</f>
        <v/>
      </c>
      <c r="R222">
        <f>IF($A222="","",IF($J222="Static",$H222-$I222,IF($K222="",$P222-$I222,MIN($P222-$I222,$K222))))</f>
        <v/>
      </c>
      <c r="S222">
        <f>IF($A222="","",MIN($C222,$D222,$F222)-$Q222)</f>
        <v/>
      </c>
      <c r="T222">
        <f>IF($A222="","",$D222-$R222)</f>
        <v/>
      </c>
      <c r="U222">
        <f>IF($A222="","",IF(OR($S222&lt;=0,$T222&lt;=0,AND($N222&lt;&gt;"",$N222&lt;=0)),"LIMIT HIT","OK"))</f>
        <v/>
      </c>
      <c r="V222">
        <f>IF($A222="","",MAX($C222,$D222,$E222))</f>
        <v/>
      </c>
    </row>
    <row r="223">
      <c r="B223" s="7" t="n"/>
      <c r="G223">
        <f>IF($A223="","",$D223-$C223)</f>
        <v/>
      </c>
      <c r="H223">
        <f>IF($A223="","",INDEX(Accounts!$D$2:$D$51,MATCH($A223,Accounts!$A$2:$A$51,0)))</f>
        <v/>
      </c>
      <c r="I223">
        <f>IF($A223="","",INDEX(Accounts!$E$2:$E$51,MATCH($A223,Accounts!$A$2:$A$51,0)))</f>
        <v/>
      </c>
      <c r="J223">
        <f>IF($A223="","",INDEX(Accounts!$F$2:$F$51,MATCH($A223,Accounts!$A$2:$A$51,0)))</f>
        <v/>
      </c>
      <c r="K223">
        <f>IF($A223="","",IF(INDEX(Accounts!$G$2:$G$51,MATCH($A223,Accounts!$A$2:$A$51,0))="","",INDEX(Accounts!$G$2:$G$51,MATCH($A223,Accounts!$A$2:$A$51,0))))</f>
        <v/>
      </c>
      <c r="L223">
        <f>IF($A223="","",IF(INDEX(Accounts!$H$2:$H$51,MATCH($A223,Accounts!$A$2:$A$51,0))="","",INDEX(Accounts!$H$2:$H$51,MATCH($A223,Accounts!$A$2:$A$51,0))))</f>
        <v/>
      </c>
      <c r="M223">
        <f>IF(OR($A223="",$L223=""),"",$C223-$L223)</f>
        <v/>
      </c>
      <c r="N223">
        <f>IF($M223="","",MIN($C223,$D223,$F223)-$M223)</f>
        <v/>
      </c>
      <c r="O223">
        <f>IF($A223="","",IF($J223="Intraday trailing",MAX($H223,_xlfn.MAXIFS($V$1:$V222,$A$1:$A222,$A223)),MAX($H223,_xlfn.MAXIFS($D$1:$D222,$A$1:$A222,$A223))))</f>
        <v/>
      </c>
      <c r="P223">
        <f>IF($A223="","",IF($J223="Intraday trailing",MAX($O223,MAX($C223,$D223,$E223)),MAX($O223,$D223)))</f>
        <v/>
      </c>
      <c r="Q223">
        <f>IF($A223="","",IF($J223="Static",$H223-$I223,IF($J223="EOD trailing",IF($K223="",$O223-$I223,MIN($O223-$I223,$K223)),IF($K223="",$P223-$I223,MIN($P223-$I223,$K223)))))</f>
        <v/>
      </c>
      <c r="R223">
        <f>IF($A223="","",IF($J223="Static",$H223-$I223,IF($K223="",$P223-$I223,MIN($P223-$I223,$K223))))</f>
        <v/>
      </c>
      <c r="S223">
        <f>IF($A223="","",MIN($C223,$D223,$F223)-$Q223)</f>
        <v/>
      </c>
      <c r="T223">
        <f>IF($A223="","",$D223-$R223)</f>
        <v/>
      </c>
      <c r="U223">
        <f>IF($A223="","",IF(OR($S223&lt;=0,$T223&lt;=0,AND($N223&lt;&gt;"",$N223&lt;=0)),"LIMIT HIT","OK"))</f>
        <v/>
      </c>
      <c r="V223">
        <f>IF($A223="","",MAX($C223,$D223,$E223))</f>
        <v/>
      </c>
    </row>
    <row r="224">
      <c r="B224" s="7" t="n"/>
      <c r="G224">
        <f>IF($A224="","",$D224-$C224)</f>
        <v/>
      </c>
      <c r="H224">
        <f>IF($A224="","",INDEX(Accounts!$D$2:$D$51,MATCH($A224,Accounts!$A$2:$A$51,0)))</f>
        <v/>
      </c>
      <c r="I224">
        <f>IF($A224="","",INDEX(Accounts!$E$2:$E$51,MATCH($A224,Accounts!$A$2:$A$51,0)))</f>
        <v/>
      </c>
      <c r="J224">
        <f>IF($A224="","",INDEX(Accounts!$F$2:$F$51,MATCH($A224,Accounts!$A$2:$A$51,0)))</f>
        <v/>
      </c>
      <c r="K224">
        <f>IF($A224="","",IF(INDEX(Accounts!$G$2:$G$51,MATCH($A224,Accounts!$A$2:$A$51,0))="","",INDEX(Accounts!$G$2:$G$51,MATCH($A224,Accounts!$A$2:$A$51,0))))</f>
        <v/>
      </c>
      <c r="L224">
        <f>IF($A224="","",IF(INDEX(Accounts!$H$2:$H$51,MATCH($A224,Accounts!$A$2:$A$51,0))="","",INDEX(Accounts!$H$2:$H$51,MATCH($A224,Accounts!$A$2:$A$51,0))))</f>
        <v/>
      </c>
      <c r="M224">
        <f>IF(OR($A224="",$L224=""),"",$C224-$L224)</f>
        <v/>
      </c>
      <c r="N224">
        <f>IF($M224="","",MIN($C224,$D224,$F224)-$M224)</f>
        <v/>
      </c>
      <c r="O224">
        <f>IF($A224="","",IF($J224="Intraday trailing",MAX($H224,_xlfn.MAXIFS($V$1:$V223,$A$1:$A223,$A224)),MAX($H224,_xlfn.MAXIFS($D$1:$D223,$A$1:$A223,$A224))))</f>
        <v/>
      </c>
      <c r="P224">
        <f>IF($A224="","",IF($J224="Intraday trailing",MAX($O224,MAX($C224,$D224,$E224)),MAX($O224,$D224)))</f>
        <v/>
      </c>
      <c r="Q224">
        <f>IF($A224="","",IF($J224="Static",$H224-$I224,IF($J224="EOD trailing",IF($K224="",$O224-$I224,MIN($O224-$I224,$K224)),IF($K224="",$P224-$I224,MIN($P224-$I224,$K224)))))</f>
        <v/>
      </c>
      <c r="R224">
        <f>IF($A224="","",IF($J224="Static",$H224-$I224,IF($K224="",$P224-$I224,MIN($P224-$I224,$K224))))</f>
        <v/>
      </c>
      <c r="S224">
        <f>IF($A224="","",MIN($C224,$D224,$F224)-$Q224)</f>
        <v/>
      </c>
      <c r="T224">
        <f>IF($A224="","",$D224-$R224)</f>
        <v/>
      </c>
      <c r="U224">
        <f>IF($A224="","",IF(OR($S224&lt;=0,$T224&lt;=0,AND($N224&lt;&gt;"",$N224&lt;=0)),"LIMIT HIT","OK"))</f>
        <v/>
      </c>
      <c r="V224">
        <f>IF($A224="","",MAX($C224,$D224,$E224))</f>
        <v/>
      </c>
    </row>
    <row r="225">
      <c r="B225" s="7" t="n"/>
      <c r="G225">
        <f>IF($A225="","",$D225-$C225)</f>
        <v/>
      </c>
      <c r="H225">
        <f>IF($A225="","",INDEX(Accounts!$D$2:$D$51,MATCH($A225,Accounts!$A$2:$A$51,0)))</f>
        <v/>
      </c>
      <c r="I225">
        <f>IF($A225="","",INDEX(Accounts!$E$2:$E$51,MATCH($A225,Accounts!$A$2:$A$51,0)))</f>
        <v/>
      </c>
      <c r="J225">
        <f>IF($A225="","",INDEX(Accounts!$F$2:$F$51,MATCH($A225,Accounts!$A$2:$A$51,0)))</f>
        <v/>
      </c>
      <c r="K225">
        <f>IF($A225="","",IF(INDEX(Accounts!$G$2:$G$51,MATCH($A225,Accounts!$A$2:$A$51,0))="","",INDEX(Accounts!$G$2:$G$51,MATCH($A225,Accounts!$A$2:$A$51,0))))</f>
        <v/>
      </c>
      <c r="L225">
        <f>IF($A225="","",IF(INDEX(Accounts!$H$2:$H$51,MATCH($A225,Accounts!$A$2:$A$51,0))="","",INDEX(Accounts!$H$2:$H$51,MATCH($A225,Accounts!$A$2:$A$51,0))))</f>
        <v/>
      </c>
      <c r="M225">
        <f>IF(OR($A225="",$L225=""),"",$C225-$L225)</f>
        <v/>
      </c>
      <c r="N225">
        <f>IF($M225="","",MIN($C225,$D225,$F225)-$M225)</f>
        <v/>
      </c>
      <c r="O225">
        <f>IF($A225="","",IF($J225="Intraday trailing",MAX($H225,_xlfn.MAXIFS($V$1:$V224,$A$1:$A224,$A225)),MAX($H225,_xlfn.MAXIFS($D$1:$D224,$A$1:$A224,$A225))))</f>
        <v/>
      </c>
      <c r="P225">
        <f>IF($A225="","",IF($J225="Intraday trailing",MAX($O225,MAX($C225,$D225,$E225)),MAX($O225,$D225)))</f>
        <v/>
      </c>
      <c r="Q225">
        <f>IF($A225="","",IF($J225="Static",$H225-$I225,IF($J225="EOD trailing",IF($K225="",$O225-$I225,MIN($O225-$I225,$K225)),IF($K225="",$P225-$I225,MIN($P225-$I225,$K225)))))</f>
        <v/>
      </c>
      <c r="R225">
        <f>IF($A225="","",IF($J225="Static",$H225-$I225,IF($K225="",$P225-$I225,MIN($P225-$I225,$K225))))</f>
        <v/>
      </c>
      <c r="S225">
        <f>IF($A225="","",MIN($C225,$D225,$F225)-$Q225)</f>
        <v/>
      </c>
      <c r="T225">
        <f>IF($A225="","",$D225-$R225)</f>
        <v/>
      </c>
      <c r="U225">
        <f>IF($A225="","",IF(OR($S225&lt;=0,$T225&lt;=0,AND($N225&lt;&gt;"",$N225&lt;=0)),"LIMIT HIT","OK"))</f>
        <v/>
      </c>
      <c r="V225">
        <f>IF($A225="","",MAX($C225,$D225,$E225))</f>
        <v/>
      </c>
    </row>
    <row r="226">
      <c r="B226" s="7" t="n"/>
      <c r="G226">
        <f>IF($A226="","",$D226-$C226)</f>
        <v/>
      </c>
      <c r="H226">
        <f>IF($A226="","",INDEX(Accounts!$D$2:$D$51,MATCH($A226,Accounts!$A$2:$A$51,0)))</f>
        <v/>
      </c>
      <c r="I226">
        <f>IF($A226="","",INDEX(Accounts!$E$2:$E$51,MATCH($A226,Accounts!$A$2:$A$51,0)))</f>
        <v/>
      </c>
      <c r="J226">
        <f>IF($A226="","",INDEX(Accounts!$F$2:$F$51,MATCH($A226,Accounts!$A$2:$A$51,0)))</f>
        <v/>
      </c>
      <c r="K226">
        <f>IF($A226="","",IF(INDEX(Accounts!$G$2:$G$51,MATCH($A226,Accounts!$A$2:$A$51,0))="","",INDEX(Accounts!$G$2:$G$51,MATCH($A226,Accounts!$A$2:$A$51,0))))</f>
        <v/>
      </c>
      <c r="L226">
        <f>IF($A226="","",IF(INDEX(Accounts!$H$2:$H$51,MATCH($A226,Accounts!$A$2:$A$51,0))="","",INDEX(Accounts!$H$2:$H$51,MATCH($A226,Accounts!$A$2:$A$51,0))))</f>
        <v/>
      </c>
      <c r="M226">
        <f>IF(OR($A226="",$L226=""),"",$C226-$L226)</f>
        <v/>
      </c>
      <c r="N226">
        <f>IF($M226="","",MIN($C226,$D226,$F226)-$M226)</f>
        <v/>
      </c>
      <c r="O226">
        <f>IF($A226="","",IF($J226="Intraday trailing",MAX($H226,_xlfn.MAXIFS($V$1:$V225,$A$1:$A225,$A226)),MAX($H226,_xlfn.MAXIFS($D$1:$D225,$A$1:$A225,$A226))))</f>
        <v/>
      </c>
      <c r="P226">
        <f>IF($A226="","",IF($J226="Intraday trailing",MAX($O226,MAX($C226,$D226,$E226)),MAX($O226,$D226)))</f>
        <v/>
      </c>
      <c r="Q226">
        <f>IF($A226="","",IF($J226="Static",$H226-$I226,IF($J226="EOD trailing",IF($K226="",$O226-$I226,MIN($O226-$I226,$K226)),IF($K226="",$P226-$I226,MIN($P226-$I226,$K226)))))</f>
        <v/>
      </c>
      <c r="R226">
        <f>IF($A226="","",IF($J226="Static",$H226-$I226,IF($K226="",$P226-$I226,MIN($P226-$I226,$K226))))</f>
        <v/>
      </c>
      <c r="S226">
        <f>IF($A226="","",MIN($C226,$D226,$F226)-$Q226)</f>
        <v/>
      </c>
      <c r="T226">
        <f>IF($A226="","",$D226-$R226)</f>
        <v/>
      </c>
      <c r="U226">
        <f>IF($A226="","",IF(OR($S226&lt;=0,$T226&lt;=0,AND($N226&lt;&gt;"",$N226&lt;=0)),"LIMIT HIT","OK"))</f>
        <v/>
      </c>
      <c r="V226">
        <f>IF($A226="","",MAX($C226,$D226,$E226))</f>
        <v/>
      </c>
    </row>
    <row r="227">
      <c r="B227" s="7" t="n"/>
      <c r="G227">
        <f>IF($A227="","",$D227-$C227)</f>
        <v/>
      </c>
      <c r="H227">
        <f>IF($A227="","",INDEX(Accounts!$D$2:$D$51,MATCH($A227,Accounts!$A$2:$A$51,0)))</f>
        <v/>
      </c>
      <c r="I227">
        <f>IF($A227="","",INDEX(Accounts!$E$2:$E$51,MATCH($A227,Accounts!$A$2:$A$51,0)))</f>
        <v/>
      </c>
      <c r="J227">
        <f>IF($A227="","",INDEX(Accounts!$F$2:$F$51,MATCH($A227,Accounts!$A$2:$A$51,0)))</f>
        <v/>
      </c>
      <c r="K227">
        <f>IF($A227="","",IF(INDEX(Accounts!$G$2:$G$51,MATCH($A227,Accounts!$A$2:$A$51,0))="","",INDEX(Accounts!$G$2:$G$51,MATCH($A227,Accounts!$A$2:$A$51,0))))</f>
        <v/>
      </c>
      <c r="L227">
        <f>IF($A227="","",IF(INDEX(Accounts!$H$2:$H$51,MATCH($A227,Accounts!$A$2:$A$51,0))="","",INDEX(Accounts!$H$2:$H$51,MATCH($A227,Accounts!$A$2:$A$51,0))))</f>
        <v/>
      </c>
      <c r="M227">
        <f>IF(OR($A227="",$L227=""),"",$C227-$L227)</f>
        <v/>
      </c>
      <c r="N227">
        <f>IF($M227="","",MIN($C227,$D227,$F227)-$M227)</f>
        <v/>
      </c>
      <c r="O227">
        <f>IF($A227="","",IF($J227="Intraday trailing",MAX($H227,_xlfn.MAXIFS($V$1:$V226,$A$1:$A226,$A227)),MAX($H227,_xlfn.MAXIFS($D$1:$D226,$A$1:$A226,$A227))))</f>
        <v/>
      </c>
      <c r="P227">
        <f>IF($A227="","",IF($J227="Intraday trailing",MAX($O227,MAX($C227,$D227,$E227)),MAX($O227,$D227)))</f>
        <v/>
      </c>
      <c r="Q227">
        <f>IF($A227="","",IF($J227="Static",$H227-$I227,IF($J227="EOD trailing",IF($K227="",$O227-$I227,MIN($O227-$I227,$K227)),IF($K227="",$P227-$I227,MIN($P227-$I227,$K227)))))</f>
        <v/>
      </c>
      <c r="R227">
        <f>IF($A227="","",IF($J227="Static",$H227-$I227,IF($K227="",$P227-$I227,MIN($P227-$I227,$K227))))</f>
        <v/>
      </c>
      <c r="S227">
        <f>IF($A227="","",MIN($C227,$D227,$F227)-$Q227)</f>
        <v/>
      </c>
      <c r="T227">
        <f>IF($A227="","",$D227-$R227)</f>
        <v/>
      </c>
      <c r="U227">
        <f>IF($A227="","",IF(OR($S227&lt;=0,$T227&lt;=0,AND($N227&lt;&gt;"",$N227&lt;=0)),"LIMIT HIT","OK"))</f>
        <v/>
      </c>
      <c r="V227">
        <f>IF($A227="","",MAX($C227,$D227,$E227))</f>
        <v/>
      </c>
    </row>
    <row r="228">
      <c r="B228" s="7" t="n"/>
      <c r="G228">
        <f>IF($A228="","",$D228-$C228)</f>
        <v/>
      </c>
      <c r="H228">
        <f>IF($A228="","",INDEX(Accounts!$D$2:$D$51,MATCH($A228,Accounts!$A$2:$A$51,0)))</f>
        <v/>
      </c>
      <c r="I228">
        <f>IF($A228="","",INDEX(Accounts!$E$2:$E$51,MATCH($A228,Accounts!$A$2:$A$51,0)))</f>
        <v/>
      </c>
      <c r="J228">
        <f>IF($A228="","",INDEX(Accounts!$F$2:$F$51,MATCH($A228,Accounts!$A$2:$A$51,0)))</f>
        <v/>
      </c>
      <c r="K228">
        <f>IF($A228="","",IF(INDEX(Accounts!$G$2:$G$51,MATCH($A228,Accounts!$A$2:$A$51,0))="","",INDEX(Accounts!$G$2:$G$51,MATCH($A228,Accounts!$A$2:$A$51,0))))</f>
        <v/>
      </c>
      <c r="L228">
        <f>IF($A228="","",IF(INDEX(Accounts!$H$2:$H$51,MATCH($A228,Accounts!$A$2:$A$51,0))="","",INDEX(Accounts!$H$2:$H$51,MATCH($A228,Accounts!$A$2:$A$51,0))))</f>
        <v/>
      </c>
      <c r="M228">
        <f>IF(OR($A228="",$L228=""),"",$C228-$L228)</f>
        <v/>
      </c>
      <c r="N228">
        <f>IF($M228="","",MIN($C228,$D228,$F228)-$M228)</f>
        <v/>
      </c>
      <c r="O228">
        <f>IF($A228="","",IF($J228="Intraday trailing",MAX($H228,_xlfn.MAXIFS($V$1:$V227,$A$1:$A227,$A228)),MAX($H228,_xlfn.MAXIFS($D$1:$D227,$A$1:$A227,$A228))))</f>
        <v/>
      </c>
      <c r="P228">
        <f>IF($A228="","",IF($J228="Intraday trailing",MAX($O228,MAX($C228,$D228,$E228)),MAX($O228,$D228)))</f>
        <v/>
      </c>
      <c r="Q228">
        <f>IF($A228="","",IF($J228="Static",$H228-$I228,IF($J228="EOD trailing",IF($K228="",$O228-$I228,MIN($O228-$I228,$K228)),IF($K228="",$P228-$I228,MIN($P228-$I228,$K228)))))</f>
        <v/>
      </c>
      <c r="R228">
        <f>IF($A228="","",IF($J228="Static",$H228-$I228,IF($K228="",$P228-$I228,MIN($P228-$I228,$K228))))</f>
        <v/>
      </c>
      <c r="S228">
        <f>IF($A228="","",MIN($C228,$D228,$F228)-$Q228)</f>
        <v/>
      </c>
      <c r="T228">
        <f>IF($A228="","",$D228-$R228)</f>
        <v/>
      </c>
      <c r="U228">
        <f>IF($A228="","",IF(OR($S228&lt;=0,$T228&lt;=0,AND($N228&lt;&gt;"",$N228&lt;=0)),"LIMIT HIT","OK"))</f>
        <v/>
      </c>
      <c r="V228">
        <f>IF($A228="","",MAX($C228,$D228,$E228))</f>
        <v/>
      </c>
    </row>
    <row r="229">
      <c r="B229" s="7" t="n"/>
      <c r="G229">
        <f>IF($A229="","",$D229-$C229)</f>
        <v/>
      </c>
      <c r="H229">
        <f>IF($A229="","",INDEX(Accounts!$D$2:$D$51,MATCH($A229,Accounts!$A$2:$A$51,0)))</f>
        <v/>
      </c>
      <c r="I229">
        <f>IF($A229="","",INDEX(Accounts!$E$2:$E$51,MATCH($A229,Accounts!$A$2:$A$51,0)))</f>
        <v/>
      </c>
      <c r="J229">
        <f>IF($A229="","",INDEX(Accounts!$F$2:$F$51,MATCH($A229,Accounts!$A$2:$A$51,0)))</f>
        <v/>
      </c>
      <c r="K229">
        <f>IF($A229="","",IF(INDEX(Accounts!$G$2:$G$51,MATCH($A229,Accounts!$A$2:$A$51,0))="","",INDEX(Accounts!$G$2:$G$51,MATCH($A229,Accounts!$A$2:$A$51,0))))</f>
        <v/>
      </c>
      <c r="L229">
        <f>IF($A229="","",IF(INDEX(Accounts!$H$2:$H$51,MATCH($A229,Accounts!$A$2:$A$51,0))="","",INDEX(Accounts!$H$2:$H$51,MATCH($A229,Accounts!$A$2:$A$51,0))))</f>
        <v/>
      </c>
      <c r="M229">
        <f>IF(OR($A229="",$L229=""),"",$C229-$L229)</f>
        <v/>
      </c>
      <c r="N229">
        <f>IF($M229="","",MIN($C229,$D229,$F229)-$M229)</f>
        <v/>
      </c>
      <c r="O229">
        <f>IF($A229="","",IF($J229="Intraday trailing",MAX($H229,_xlfn.MAXIFS($V$1:$V228,$A$1:$A228,$A229)),MAX($H229,_xlfn.MAXIFS($D$1:$D228,$A$1:$A228,$A229))))</f>
        <v/>
      </c>
      <c r="P229">
        <f>IF($A229="","",IF($J229="Intraday trailing",MAX($O229,MAX($C229,$D229,$E229)),MAX($O229,$D229)))</f>
        <v/>
      </c>
      <c r="Q229">
        <f>IF($A229="","",IF($J229="Static",$H229-$I229,IF($J229="EOD trailing",IF($K229="",$O229-$I229,MIN($O229-$I229,$K229)),IF($K229="",$P229-$I229,MIN($P229-$I229,$K229)))))</f>
        <v/>
      </c>
      <c r="R229">
        <f>IF($A229="","",IF($J229="Static",$H229-$I229,IF($K229="",$P229-$I229,MIN($P229-$I229,$K229))))</f>
        <v/>
      </c>
      <c r="S229">
        <f>IF($A229="","",MIN($C229,$D229,$F229)-$Q229)</f>
        <v/>
      </c>
      <c r="T229">
        <f>IF($A229="","",$D229-$R229)</f>
        <v/>
      </c>
      <c r="U229">
        <f>IF($A229="","",IF(OR($S229&lt;=0,$T229&lt;=0,AND($N229&lt;&gt;"",$N229&lt;=0)),"LIMIT HIT","OK"))</f>
        <v/>
      </c>
      <c r="V229">
        <f>IF($A229="","",MAX($C229,$D229,$E229))</f>
        <v/>
      </c>
    </row>
    <row r="230">
      <c r="B230" s="7" t="n"/>
      <c r="G230">
        <f>IF($A230="","",$D230-$C230)</f>
        <v/>
      </c>
      <c r="H230">
        <f>IF($A230="","",INDEX(Accounts!$D$2:$D$51,MATCH($A230,Accounts!$A$2:$A$51,0)))</f>
        <v/>
      </c>
      <c r="I230">
        <f>IF($A230="","",INDEX(Accounts!$E$2:$E$51,MATCH($A230,Accounts!$A$2:$A$51,0)))</f>
        <v/>
      </c>
      <c r="J230">
        <f>IF($A230="","",INDEX(Accounts!$F$2:$F$51,MATCH($A230,Accounts!$A$2:$A$51,0)))</f>
        <v/>
      </c>
      <c r="K230">
        <f>IF($A230="","",IF(INDEX(Accounts!$G$2:$G$51,MATCH($A230,Accounts!$A$2:$A$51,0))="","",INDEX(Accounts!$G$2:$G$51,MATCH($A230,Accounts!$A$2:$A$51,0))))</f>
        <v/>
      </c>
      <c r="L230">
        <f>IF($A230="","",IF(INDEX(Accounts!$H$2:$H$51,MATCH($A230,Accounts!$A$2:$A$51,0))="","",INDEX(Accounts!$H$2:$H$51,MATCH($A230,Accounts!$A$2:$A$51,0))))</f>
        <v/>
      </c>
      <c r="M230">
        <f>IF(OR($A230="",$L230=""),"",$C230-$L230)</f>
        <v/>
      </c>
      <c r="N230">
        <f>IF($M230="","",MIN($C230,$D230,$F230)-$M230)</f>
        <v/>
      </c>
      <c r="O230">
        <f>IF($A230="","",IF($J230="Intraday trailing",MAX($H230,_xlfn.MAXIFS($V$1:$V229,$A$1:$A229,$A230)),MAX($H230,_xlfn.MAXIFS($D$1:$D229,$A$1:$A229,$A230))))</f>
        <v/>
      </c>
      <c r="P230">
        <f>IF($A230="","",IF($J230="Intraday trailing",MAX($O230,MAX($C230,$D230,$E230)),MAX($O230,$D230)))</f>
        <v/>
      </c>
      <c r="Q230">
        <f>IF($A230="","",IF($J230="Static",$H230-$I230,IF($J230="EOD trailing",IF($K230="",$O230-$I230,MIN($O230-$I230,$K230)),IF($K230="",$P230-$I230,MIN($P230-$I230,$K230)))))</f>
        <v/>
      </c>
      <c r="R230">
        <f>IF($A230="","",IF($J230="Static",$H230-$I230,IF($K230="",$P230-$I230,MIN($P230-$I230,$K230))))</f>
        <v/>
      </c>
      <c r="S230">
        <f>IF($A230="","",MIN($C230,$D230,$F230)-$Q230)</f>
        <v/>
      </c>
      <c r="T230">
        <f>IF($A230="","",$D230-$R230)</f>
        <v/>
      </c>
      <c r="U230">
        <f>IF($A230="","",IF(OR($S230&lt;=0,$T230&lt;=0,AND($N230&lt;&gt;"",$N230&lt;=0)),"LIMIT HIT","OK"))</f>
        <v/>
      </c>
      <c r="V230">
        <f>IF($A230="","",MAX($C230,$D230,$E230))</f>
        <v/>
      </c>
    </row>
    <row r="231">
      <c r="B231" s="7" t="n"/>
      <c r="G231">
        <f>IF($A231="","",$D231-$C231)</f>
        <v/>
      </c>
      <c r="H231">
        <f>IF($A231="","",INDEX(Accounts!$D$2:$D$51,MATCH($A231,Accounts!$A$2:$A$51,0)))</f>
        <v/>
      </c>
      <c r="I231">
        <f>IF($A231="","",INDEX(Accounts!$E$2:$E$51,MATCH($A231,Accounts!$A$2:$A$51,0)))</f>
        <v/>
      </c>
      <c r="J231">
        <f>IF($A231="","",INDEX(Accounts!$F$2:$F$51,MATCH($A231,Accounts!$A$2:$A$51,0)))</f>
        <v/>
      </c>
      <c r="K231">
        <f>IF($A231="","",IF(INDEX(Accounts!$G$2:$G$51,MATCH($A231,Accounts!$A$2:$A$51,0))="","",INDEX(Accounts!$G$2:$G$51,MATCH($A231,Accounts!$A$2:$A$51,0))))</f>
        <v/>
      </c>
      <c r="L231">
        <f>IF($A231="","",IF(INDEX(Accounts!$H$2:$H$51,MATCH($A231,Accounts!$A$2:$A$51,0))="","",INDEX(Accounts!$H$2:$H$51,MATCH($A231,Accounts!$A$2:$A$51,0))))</f>
        <v/>
      </c>
      <c r="M231">
        <f>IF(OR($A231="",$L231=""),"",$C231-$L231)</f>
        <v/>
      </c>
      <c r="N231">
        <f>IF($M231="","",MIN($C231,$D231,$F231)-$M231)</f>
        <v/>
      </c>
      <c r="O231">
        <f>IF($A231="","",IF($J231="Intraday trailing",MAX($H231,_xlfn.MAXIFS($V$1:$V230,$A$1:$A230,$A231)),MAX($H231,_xlfn.MAXIFS($D$1:$D230,$A$1:$A230,$A231))))</f>
        <v/>
      </c>
      <c r="P231">
        <f>IF($A231="","",IF($J231="Intraday trailing",MAX($O231,MAX($C231,$D231,$E231)),MAX($O231,$D231)))</f>
        <v/>
      </c>
      <c r="Q231">
        <f>IF($A231="","",IF($J231="Static",$H231-$I231,IF($J231="EOD trailing",IF($K231="",$O231-$I231,MIN($O231-$I231,$K231)),IF($K231="",$P231-$I231,MIN($P231-$I231,$K231)))))</f>
        <v/>
      </c>
      <c r="R231">
        <f>IF($A231="","",IF($J231="Static",$H231-$I231,IF($K231="",$P231-$I231,MIN($P231-$I231,$K231))))</f>
        <v/>
      </c>
      <c r="S231">
        <f>IF($A231="","",MIN($C231,$D231,$F231)-$Q231)</f>
        <v/>
      </c>
      <c r="T231">
        <f>IF($A231="","",$D231-$R231)</f>
        <v/>
      </c>
      <c r="U231">
        <f>IF($A231="","",IF(OR($S231&lt;=0,$T231&lt;=0,AND($N231&lt;&gt;"",$N231&lt;=0)),"LIMIT HIT","OK"))</f>
        <v/>
      </c>
      <c r="V231">
        <f>IF($A231="","",MAX($C231,$D231,$E231))</f>
        <v/>
      </c>
    </row>
    <row r="232">
      <c r="B232" s="7" t="n"/>
      <c r="G232">
        <f>IF($A232="","",$D232-$C232)</f>
        <v/>
      </c>
      <c r="H232">
        <f>IF($A232="","",INDEX(Accounts!$D$2:$D$51,MATCH($A232,Accounts!$A$2:$A$51,0)))</f>
        <v/>
      </c>
      <c r="I232">
        <f>IF($A232="","",INDEX(Accounts!$E$2:$E$51,MATCH($A232,Accounts!$A$2:$A$51,0)))</f>
        <v/>
      </c>
      <c r="J232">
        <f>IF($A232="","",INDEX(Accounts!$F$2:$F$51,MATCH($A232,Accounts!$A$2:$A$51,0)))</f>
        <v/>
      </c>
      <c r="K232">
        <f>IF($A232="","",IF(INDEX(Accounts!$G$2:$G$51,MATCH($A232,Accounts!$A$2:$A$51,0))="","",INDEX(Accounts!$G$2:$G$51,MATCH($A232,Accounts!$A$2:$A$51,0))))</f>
        <v/>
      </c>
      <c r="L232">
        <f>IF($A232="","",IF(INDEX(Accounts!$H$2:$H$51,MATCH($A232,Accounts!$A$2:$A$51,0))="","",INDEX(Accounts!$H$2:$H$51,MATCH($A232,Accounts!$A$2:$A$51,0))))</f>
        <v/>
      </c>
      <c r="M232">
        <f>IF(OR($A232="",$L232=""),"",$C232-$L232)</f>
        <v/>
      </c>
      <c r="N232">
        <f>IF($M232="","",MIN($C232,$D232,$F232)-$M232)</f>
        <v/>
      </c>
      <c r="O232">
        <f>IF($A232="","",IF($J232="Intraday trailing",MAX($H232,_xlfn.MAXIFS($V$1:$V231,$A$1:$A231,$A232)),MAX($H232,_xlfn.MAXIFS($D$1:$D231,$A$1:$A231,$A232))))</f>
        <v/>
      </c>
      <c r="P232">
        <f>IF($A232="","",IF($J232="Intraday trailing",MAX($O232,MAX($C232,$D232,$E232)),MAX($O232,$D232)))</f>
        <v/>
      </c>
      <c r="Q232">
        <f>IF($A232="","",IF($J232="Static",$H232-$I232,IF($J232="EOD trailing",IF($K232="",$O232-$I232,MIN($O232-$I232,$K232)),IF($K232="",$P232-$I232,MIN($P232-$I232,$K232)))))</f>
        <v/>
      </c>
      <c r="R232">
        <f>IF($A232="","",IF($J232="Static",$H232-$I232,IF($K232="",$P232-$I232,MIN($P232-$I232,$K232))))</f>
        <v/>
      </c>
      <c r="S232">
        <f>IF($A232="","",MIN($C232,$D232,$F232)-$Q232)</f>
        <v/>
      </c>
      <c r="T232">
        <f>IF($A232="","",$D232-$R232)</f>
        <v/>
      </c>
      <c r="U232">
        <f>IF($A232="","",IF(OR($S232&lt;=0,$T232&lt;=0,AND($N232&lt;&gt;"",$N232&lt;=0)),"LIMIT HIT","OK"))</f>
        <v/>
      </c>
      <c r="V232">
        <f>IF($A232="","",MAX($C232,$D232,$E232))</f>
        <v/>
      </c>
    </row>
    <row r="233">
      <c r="B233" s="7" t="n"/>
      <c r="G233">
        <f>IF($A233="","",$D233-$C233)</f>
        <v/>
      </c>
      <c r="H233">
        <f>IF($A233="","",INDEX(Accounts!$D$2:$D$51,MATCH($A233,Accounts!$A$2:$A$51,0)))</f>
        <v/>
      </c>
      <c r="I233">
        <f>IF($A233="","",INDEX(Accounts!$E$2:$E$51,MATCH($A233,Accounts!$A$2:$A$51,0)))</f>
        <v/>
      </c>
      <c r="J233">
        <f>IF($A233="","",INDEX(Accounts!$F$2:$F$51,MATCH($A233,Accounts!$A$2:$A$51,0)))</f>
        <v/>
      </c>
      <c r="K233">
        <f>IF($A233="","",IF(INDEX(Accounts!$G$2:$G$51,MATCH($A233,Accounts!$A$2:$A$51,0))="","",INDEX(Accounts!$G$2:$G$51,MATCH($A233,Accounts!$A$2:$A$51,0))))</f>
        <v/>
      </c>
      <c r="L233">
        <f>IF($A233="","",IF(INDEX(Accounts!$H$2:$H$51,MATCH($A233,Accounts!$A$2:$A$51,0))="","",INDEX(Accounts!$H$2:$H$51,MATCH($A233,Accounts!$A$2:$A$51,0))))</f>
        <v/>
      </c>
      <c r="M233">
        <f>IF(OR($A233="",$L233=""),"",$C233-$L233)</f>
        <v/>
      </c>
      <c r="N233">
        <f>IF($M233="","",MIN($C233,$D233,$F233)-$M233)</f>
        <v/>
      </c>
      <c r="O233">
        <f>IF($A233="","",IF($J233="Intraday trailing",MAX($H233,_xlfn.MAXIFS($V$1:$V232,$A$1:$A232,$A233)),MAX($H233,_xlfn.MAXIFS($D$1:$D232,$A$1:$A232,$A233))))</f>
        <v/>
      </c>
      <c r="P233">
        <f>IF($A233="","",IF($J233="Intraday trailing",MAX($O233,MAX($C233,$D233,$E233)),MAX($O233,$D233)))</f>
        <v/>
      </c>
      <c r="Q233">
        <f>IF($A233="","",IF($J233="Static",$H233-$I233,IF($J233="EOD trailing",IF($K233="",$O233-$I233,MIN($O233-$I233,$K233)),IF($K233="",$P233-$I233,MIN($P233-$I233,$K233)))))</f>
        <v/>
      </c>
      <c r="R233">
        <f>IF($A233="","",IF($J233="Static",$H233-$I233,IF($K233="",$P233-$I233,MIN($P233-$I233,$K233))))</f>
        <v/>
      </c>
      <c r="S233">
        <f>IF($A233="","",MIN($C233,$D233,$F233)-$Q233)</f>
        <v/>
      </c>
      <c r="T233">
        <f>IF($A233="","",$D233-$R233)</f>
        <v/>
      </c>
      <c r="U233">
        <f>IF($A233="","",IF(OR($S233&lt;=0,$T233&lt;=0,AND($N233&lt;&gt;"",$N233&lt;=0)),"LIMIT HIT","OK"))</f>
        <v/>
      </c>
      <c r="V233">
        <f>IF($A233="","",MAX($C233,$D233,$E233))</f>
        <v/>
      </c>
    </row>
    <row r="234">
      <c r="B234" s="7" t="n"/>
      <c r="G234">
        <f>IF($A234="","",$D234-$C234)</f>
        <v/>
      </c>
      <c r="H234">
        <f>IF($A234="","",INDEX(Accounts!$D$2:$D$51,MATCH($A234,Accounts!$A$2:$A$51,0)))</f>
        <v/>
      </c>
      <c r="I234">
        <f>IF($A234="","",INDEX(Accounts!$E$2:$E$51,MATCH($A234,Accounts!$A$2:$A$51,0)))</f>
        <v/>
      </c>
      <c r="J234">
        <f>IF($A234="","",INDEX(Accounts!$F$2:$F$51,MATCH($A234,Accounts!$A$2:$A$51,0)))</f>
        <v/>
      </c>
      <c r="K234">
        <f>IF($A234="","",IF(INDEX(Accounts!$G$2:$G$51,MATCH($A234,Accounts!$A$2:$A$51,0))="","",INDEX(Accounts!$G$2:$G$51,MATCH($A234,Accounts!$A$2:$A$51,0))))</f>
        <v/>
      </c>
      <c r="L234">
        <f>IF($A234="","",IF(INDEX(Accounts!$H$2:$H$51,MATCH($A234,Accounts!$A$2:$A$51,0))="","",INDEX(Accounts!$H$2:$H$51,MATCH($A234,Accounts!$A$2:$A$51,0))))</f>
        <v/>
      </c>
      <c r="M234">
        <f>IF(OR($A234="",$L234=""),"",$C234-$L234)</f>
        <v/>
      </c>
      <c r="N234">
        <f>IF($M234="","",MIN($C234,$D234,$F234)-$M234)</f>
        <v/>
      </c>
      <c r="O234">
        <f>IF($A234="","",IF($J234="Intraday trailing",MAX($H234,_xlfn.MAXIFS($V$1:$V233,$A$1:$A233,$A234)),MAX($H234,_xlfn.MAXIFS($D$1:$D233,$A$1:$A233,$A234))))</f>
        <v/>
      </c>
      <c r="P234">
        <f>IF($A234="","",IF($J234="Intraday trailing",MAX($O234,MAX($C234,$D234,$E234)),MAX($O234,$D234)))</f>
        <v/>
      </c>
      <c r="Q234">
        <f>IF($A234="","",IF($J234="Static",$H234-$I234,IF($J234="EOD trailing",IF($K234="",$O234-$I234,MIN($O234-$I234,$K234)),IF($K234="",$P234-$I234,MIN($P234-$I234,$K234)))))</f>
        <v/>
      </c>
      <c r="R234">
        <f>IF($A234="","",IF($J234="Static",$H234-$I234,IF($K234="",$P234-$I234,MIN($P234-$I234,$K234))))</f>
        <v/>
      </c>
      <c r="S234">
        <f>IF($A234="","",MIN($C234,$D234,$F234)-$Q234)</f>
        <v/>
      </c>
      <c r="T234">
        <f>IF($A234="","",$D234-$R234)</f>
        <v/>
      </c>
      <c r="U234">
        <f>IF($A234="","",IF(OR($S234&lt;=0,$T234&lt;=0,AND($N234&lt;&gt;"",$N234&lt;=0)),"LIMIT HIT","OK"))</f>
        <v/>
      </c>
      <c r="V234">
        <f>IF($A234="","",MAX($C234,$D234,$E234))</f>
        <v/>
      </c>
    </row>
    <row r="235">
      <c r="B235" s="7" t="n"/>
      <c r="G235">
        <f>IF($A235="","",$D235-$C235)</f>
        <v/>
      </c>
      <c r="H235">
        <f>IF($A235="","",INDEX(Accounts!$D$2:$D$51,MATCH($A235,Accounts!$A$2:$A$51,0)))</f>
        <v/>
      </c>
      <c r="I235">
        <f>IF($A235="","",INDEX(Accounts!$E$2:$E$51,MATCH($A235,Accounts!$A$2:$A$51,0)))</f>
        <v/>
      </c>
      <c r="J235">
        <f>IF($A235="","",INDEX(Accounts!$F$2:$F$51,MATCH($A235,Accounts!$A$2:$A$51,0)))</f>
        <v/>
      </c>
      <c r="K235">
        <f>IF($A235="","",IF(INDEX(Accounts!$G$2:$G$51,MATCH($A235,Accounts!$A$2:$A$51,0))="","",INDEX(Accounts!$G$2:$G$51,MATCH($A235,Accounts!$A$2:$A$51,0))))</f>
        <v/>
      </c>
      <c r="L235">
        <f>IF($A235="","",IF(INDEX(Accounts!$H$2:$H$51,MATCH($A235,Accounts!$A$2:$A$51,0))="","",INDEX(Accounts!$H$2:$H$51,MATCH($A235,Accounts!$A$2:$A$51,0))))</f>
        <v/>
      </c>
      <c r="M235">
        <f>IF(OR($A235="",$L235=""),"",$C235-$L235)</f>
        <v/>
      </c>
      <c r="N235">
        <f>IF($M235="","",MIN($C235,$D235,$F235)-$M235)</f>
        <v/>
      </c>
      <c r="O235">
        <f>IF($A235="","",IF($J235="Intraday trailing",MAX($H235,_xlfn.MAXIFS($V$1:$V234,$A$1:$A234,$A235)),MAX($H235,_xlfn.MAXIFS($D$1:$D234,$A$1:$A234,$A235))))</f>
        <v/>
      </c>
      <c r="P235">
        <f>IF($A235="","",IF($J235="Intraday trailing",MAX($O235,MAX($C235,$D235,$E235)),MAX($O235,$D235)))</f>
        <v/>
      </c>
      <c r="Q235">
        <f>IF($A235="","",IF($J235="Static",$H235-$I235,IF($J235="EOD trailing",IF($K235="",$O235-$I235,MIN($O235-$I235,$K235)),IF($K235="",$P235-$I235,MIN($P235-$I235,$K235)))))</f>
        <v/>
      </c>
      <c r="R235">
        <f>IF($A235="","",IF($J235="Static",$H235-$I235,IF($K235="",$P235-$I235,MIN($P235-$I235,$K235))))</f>
        <v/>
      </c>
      <c r="S235">
        <f>IF($A235="","",MIN($C235,$D235,$F235)-$Q235)</f>
        <v/>
      </c>
      <c r="T235">
        <f>IF($A235="","",$D235-$R235)</f>
        <v/>
      </c>
      <c r="U235">
        <f>IF($A235="","",IF(OR($S235&lt;=0,$T235&lt;=0,AND($N235&lt;&gt;"",$N235&lt;=0)),"LIMIT HIT","OK"))</f>
        <v/>
      </c>
      <c r="V235">
        <f>IF($A235="","",MAX($C235,$D235,$E235))</f>
        <v/>
      </c>
    </row>
    <row r="236">
      <c r="B236" s="7" t="n"/>
      <c r="G236">
        <f>IF($A236="","",$D236-$C236)</f>
        <v/>
      </c>
      <c r="H236">
        <f>IF($A236="","",INDEX(Accounts!$D$2:$D$51,MATCH($A236,Accounts!$A$2:$A$51,0)))</f>
        <v/>
      </c>
      <c r="I236">
        <f>IF($A236="","",INDEX(Accounts!$E$2:$E$51,MATCH($A236,Accounts!$A$2:$A$51,0)))</f>
        <v/>
      </c>
      <c r="J236">
        <f>IF($A236="","",INDEX(Accounts!$F$2:$F$51,MATCH($A236,Accounts!$A$2:$A$51,0)))</f>
        <v/>
      </c>
      <c r="K236">
        <f>IF($A236="","",IF(INDEX(Accounts!$G$2:$G$51,MATCH($A236,Accounts!$A$2:$A$51,0))="","",INDEX(Accounts!$G$2:$G$51,MATCH($A236,Accounts!$A$2:$A$51,0))))</f>
        <v/>
      </c>
      <c r="L236">
        <f>IF($A236="","",IF(INDEX(Accounts!$H$2:$H$51,MATCH($A236,Accounts!$A$2:$A$51,0))="","",INDEX(Accounts!$H$2:$H$51,MATCH($A236,Accounts!$A$2:$A$51,0))))</f>
        <v/>
      </c>
      <c r="M236">
        <f>IF(OR($A236="",$L236=""),"",$C236-$L236)</f>
        <v/>
      </c>
      <c r="N236">
        <f>IF($M236="","",MIN($C236,$D236,$F236)-$M236)</f>
        <v/>
      </c>
      <c r="O236">
        <f>IF($A236="","",IF($J236="Intraday trailing",MAX($H236,_xlfn.MAXIFS($V$1:$V235,$A$1:$A235,$A236)),MAX($H236,_xlfn.MAXIFS($D$1:$D235,$A$1:$A235,$A236))))</f>
        <v/>
      </c>
      <c r="P236">
        <f>IF($A236="","",IF($J236="Intraday trailing",MAX($O236,MAX($C236,$D236,$E236)),MAX($O236,$D236)))</f>
        <v/>
      </c>
      <c r="Q236">
        <f>IF($A236="","",IF($J236="Static",$H236-$I236,IF($J236="EOD trailing",IF($K236="",$O236-$I236,MIN($O236-$I236,$K236)),IF($K236="",$P236-$I236,MIN($P236-$I236,$K236)))))</f>
        <v/>
      </c>
      <c r="R236">
        <f>IF($A236="","",IF($J236="Static",$H236-$I236,IF($K236="",$P236-$I236,MIN($P236-$I236,$K236))))</f>
        <v/>
      </c>
      <c r="S236">
        <f>IF($A236="","",MIN($C236,$D236,$F236)-$Q236)</f>
        <v/>
      </c>
      <c r="T236">
        <f>IF($A236="","",$D236-$R236)</f>
        <v/>
      </c>
      <c r="U236">
        <f>IF($A236="","",IF(OR($S236&lt;=0,$T236&lt;=0,AND($N236&lt;&gt;"",$N236&lt;=0)),"LIMIT HIT","OK"))</f>
        <v/>
      </c>
      <c r="V236">
        <f>IF($A236="","",MAX($C236,$D236,$E236))</f>
        <v/>
      </c>
    </row>
    <row r="237">
      <c r="B237" s="7" t="n"/>
      <c r="G237">
        <f>IF($A237="","",$D237-$C237)</f>
        <v/>
      </c>
      <c r="H237">
        <f>IF($A237="","",INDEX(Accounts!$D$2:$D$51,MATCH($A237,Accounts!$A$2:$A$51,0)))</f>
        <v/>
      </c>
      <c r="I237">
        <f>IF($A237="","",INDEX(Accounts!$E$2:$E$51,MATCH($A237,Accounts!$A$2:$A$51,0)))</f>
        <v/>
      </c>
      <c r="J237">
        <f>IF($A237="","",INDEX(Accounts!$F$2:$F$51,MATCH($A237,Accounts!$A$2:$A$51,0)))</f>
        <v/>
      </c>
      <c r="K237">
        <f>IF($A237="","",IF(INDEX(Accounts!$G$2:$G$51,MATCH($A237,Accounts!$A$2:$A$51,0))="","",INDEX(Accounts!$G$2:$G$51,MATCH($A237,Accounts!$A$2:$A$51,0))))</f>
        <v/>
      </c>
      <c r="L237">
        <f>IF($A237="","",IF(INDEX(Accounts!$H$2:$H$51,MATCH($A237,Accounts!$A$2:$A$51,0))="","",INDEX(Accounts!$H$2:$H$51,MATCH($A237,Accounts!$A$2:$A$51,0))))</f>
        <v/>
      </c>
      <c r="M237">
        <f>IF(OR($A237="",$L237=""),"",$C237-$L237)</f>
        <v/>
      </c>
      <c r="N237">
        <f>IF($M237="","",MIN($C237,$D237,$F237)-$M237)</f>
        <v/>
      </c>
      <c r="O237">
        <f>IF($A237="","",IF($J237="Intraday trailing",MAX($H237,_xlfn.MAXIFS($V$1:$V236,$A$1:$A236,$A237)),MAX($H237,_xlfn.MAXIFS($D$1:$D236,$A$1:$A236,$A237))))</f>
        <v/>
      </c>
      <c r="P237">
        <f>IF($A237="","",IF($J237="Intraday trailing",MAX($O237,MAX($C237,$D237,$E237)),MAX($O237,$D237)))</f>
        <v/>
      </c>
      <c r="Q237">
        <f>IF($A237="","",IF($J237="Static",$H237-$I237,IF($J237="EOD trailing",IF($K237="",$O237-$I237,MIN($O237-$I237,$K237)),IF($K237="",$P237-$I237,MIN($P237-$I237,$K237)))))</f>
        <v/>
      </c>
      <c r="R237">
        <f>IF($A237="","",IF($J237="Static",$H237-$I237,IF($K237="",$P237-$I237,MIN($P237-$I237,$K237))))</f>
        <v/>
      </c>
      <c r="S237">
        <f>IF($A237="","",MIN($C237,$D237,$F237)-$Q237)</f>
        <v/>
      </c>
      <c r="T237">
        <f>IF($A237="","",$D237-$R237)</f>
        <v/>
      </c>
      <c r="U237">
        <f>IF($A237="","",IF(OR($S237&lt;=0,$T237&lt;=0,AND($N237&lt;&gt;"",$N237&lt;=0)),"LIMIT HIT","OK"))</f>
        <v/>
      </c>
      <c r="V237">
        <f>IF($A237="","",MAX($C237,$D237,$E237))</f>
        <v/>
      </c>
    </row>
    <row r="238">
      <c r="B238" s="7" t="n"/>
      <c r="G238">
        <f>IF($A238="","",$D238-$C238)</f>
        <v/>
      </c>
      <c r="H238">
        <f>IF($A238="","",INDEX(Accounts!$D$2:$D$51,MATCH($A238,Accounts!$A$2:$A$51,0)))</f>
        <v/>
      </c>
      <c r="I238">
        <f>IF($A238="","",INDEX(Accounts!$E$2:$E$51,MATCH($A238,Accounts!$A$2:$A$51,0)))</f>
        <v/>
      </c>
      <c r="J238">
        <f>IF($A238="","",INDEX(Accounts!$F$2:$F$51,MATCH($A238,Accounts!$A$2:$A$51,0)))</f>
        <v/>
      </c>
      <c r="K238">
        <f>IF($A238="","",IF(INDEX(Accounts!$G$2:$G$51,MATCH($A238,Accounts!$A$2:$A$51,0))="","",INDEX(Accounts!$G$2:$G$51,MATCH($A238,Accounts!$A$2:$A$51,0))))</f>
        <v/>
      </c>
      <c r="L238">
        <f>IF($A238="","",IF(INDEX(Accounts!$H$2:$H$51,MATCH($A238,Accounts!$A$2:$A$51,0))="","",INDEX(Accounts!$H$2:$H$51,MATCH($A238,Accounts!$A$2:$A$51,0))))</f>
        <v/>
      </c>
      <c r="M238">
        <f>IF(OR($A238="",$L238=""),"",$C238-$L238)</f>
        <v/>
      </c>
      <c r="N238">
        <f>IF($M238="","",MIN($C238,$D238,$F238)-$M238)</f>
        <v/>
      </c>
      <c r="O238">
        <f>IF($A238="","",IF($J238="Intraday trailing",MAX($H238,_xlfn.MAXIFS($V$1:$V237,$A$1:$A237,$A238)),MAX($H238,_xlfn.MAXIFS($D$1:$D237,$A$1:$A237,$A238))))</f>
        <v/>
      </c>
      <c r="P238">
        <f>IF($A238="","",IF($J238="Intraday trailing",MAX($O238,MAX($C238,$D238,$E238)),MAX($O238,$D238)))</f>
        <v/>
      </c>
      <c r="Q238">
        <f>IF($A238="","",IF($J238="Static",$H238-$I238,IF($J238="EOD trailing",IF($K238="",$O238-$I238,MIN($O238-$I238,$K238)),IF($K238="",$P238-$I238,MIN($P238-$I238,$K238)))))</f>
        <v/>
      </c>
      <c r="R238">
        <f>IF($A238="","",IF($J238="Static",$H238-$I238,IF($K238="",$P238-$I238,MIN($P238-$I238,$K238))))</f>
        <v/>
      </c>
      <c r="S238">
        <f>IF($A238="","",MIN($C238,$D238,$F238)-$Q238)</f>
        <v/>
      </c>
      <c r="T238">
        <f>IF($A238="","",$D238-$R238)</f>
        <v/>
      </c>
      <c r="U238">
        <f>IF($A238="","",IF(OR($S238&lt;=0,$T238&lt;=0,AND($N238&lt;&gt;"",$N238&lt;=0)),"LIMIT HIT","OK"))</f>
        <v/>
      </c>
      <c r="V238">
        <f>IF($A238="","",MAX($C238,$D238,$E238))</f>
        <v/>
      </c>
    </row>
    <row r="239">
      <c r="B239" s="7" t="n"/>
      <c r="G239">
        <f>IF($A239="","",$D239-$C239)</f>
        <v/>
      </c>
      <c r="H239">
        <f>IF($A239="","",INDEX(Accounts!$D$2:$D$51,MATCH($A239,Accounts!$A$2:$A$51,0)))</f>
        <v/>
      </c>
      <c r="I239">
        <f>IF($A239="","",INDEX(Accounts!$E$2:$E$51,MATCH($A239,Accounts!$A$2:$A$51,0)))</f>
        <v/>
      </c>
      <c r="J239">
        <f>IF($A239="","",INDEX(Accounts!$F$2:$F$51,MATCH($A239,Accounts!$A$2:$A$51,0)))</f>
        <v/>
      </c>
      <c r="K239">
        <f>IF($A239="","",IF(INDEX(Accounts!$G$2:$G$51,MATCH($A239,Accounts!$A$2:$A$51,0))="","",INDEX(Accounts!$G$2:$G$51,MATCH($A239,Accounts!$A$2:$A$51,0))))</f>
        <v/>
      </c>
      <c r="L239">
        <f>IF($A239="","",IF(INDEX(Accounts!$H$2:$H$51,MATCH($A239,Accounts!$A$2:$A$51,0))="","",INDEX(Accounts!$H$2:$H$51,MATCH($A239,Accounts!$A$2:$A$51,0))))</f>
        <v/>
      </c>
      <c r="M239">
        <f>IF(OR($A239="",$L239=""),"",$C239-$L239)</f>
        <v/>
      </c>
      <c r="N239">
        <f>IF($M239="","",MIN($C239,$D239,$F239)-$M239)</f>
        <v/>
      </c>
      <c r="O239">
        <f>IF($A239="","",IF($J239="Intraday trailing",MAX($H239,_xlfn.MAXIFS($V$1:$V238,$A$1:$A238,$A239)),MAX($H239,_xlfn.MAXIFS($D$1:$D238,$A$1:$A238,$A239))))</f>
        <v/>
      </c>
      <c r="P239">
        <f>IF($A239="","",IF($J239="Intraday trailing",MAX($O239,MAX($C239,$D239,$E239)),MAX($O239,$D239)))</f>
        <v/>
      </c>
      <c r="Q239">
        <f>IF($A239="","",IF($J239="Static",$H239-$I239,IF($J239="EOD trailing",IF($K239="",$O239-$I239,MIN($O239-$I239,$K239)),IF($K239="",$P239-$I239,MIN($P239-$I239,$K239)))))</f>
        <v/>
      </c>
      <c r="R239">
        <f>IF($A239="","",IF($J239="Static",$H239-$I239,IF($K239="",$P239-$I239,MIN($P239-$I239,$K239))))</f>
        <v/>
      </c>
      <c r="S239">
        <f>IF($A239="","",MIN($C239,$D239,$F239)-$Q239)</f>
        <v/>
      </c>
      <c r="T239">
        <f>IF($A239="","",$D239-$R239)</f>
        <v/>
      </c>
      <c r="U239">
        <f>IF($A239="","",IF(OR($S239&lt;=0,$T239&lt;=0,AND($N239&lt;&gt;"",$N239&lt;=0)),"LIMIT HIT","OK"))</f>
        <v/>
      </c>
      <c r="V239">
        <f>IF($A239="","",MAX($C239,$D239,$E239))</f>
        <v/>
      </c>
    </row>
    <row r="240">
      <c r="B240" s="7" t="n"/>
      <c r="G240">
        <f>IF($A240="","",$D240-$C240)</f>
        <v/>
      </c>
      <c r="H240">
        <f>IF($A240="","",INDEX(Accounts!$D$2:$D$51,MATCH($A240,Accounts!$A$2:$A$51,0)))</f>
        <v/>
      </c>
      <c r="I240">
        <f>IF($A240="","",INDEX(Accounts!$E$2:$E$51,MATCH($A240,Accounts!$A$2:$A$51,0)))</f>
        <v/>
      </c>
      <c r="J240">
        <f>IF($A240="","",INDEX(Accounts!$F$2:$F$51,MATCH($A240,Accounts!$A$2:$A$51,0)))</f>
        <v/>
      </c>
      <c r="K240">
        <f>IF($A240="","",IF(INDEX(Accounts!$G$2:$G$51,MATCH($A240,Accounts!$A$2:$A$51,0))="","",INDEX(Accounts!$G$2:$G$51,MATCH($A240,Accounts!$A$2:$A$51,0))))</f>
        <v/>
      </c>
      <c r="L240">
        <f>IF($A240="","",IF(INDEX(Accounts!$H$2:$H$51,MATCH($A240,Accounts!$A$2:$A$51,0))="","",INDEX(Accounts!$H$2:$H$51,MATCH($A240,Accounts!$A$2:$A$51,0))))</f>
        <v/>
      </c>
      <c r="M240">
        <f>IF(OR($A240="",$L240=""),"",$C240-$L240)</f>
        <v/>
      </c>
      <c r="N240">
        <f>IF($M240="","",MIN($C240,$D240,$F240)-$M240)</f>
        <v/>
      </c>
      <c r="O240">
        <f>IF($A240="","",IF($J240="Intraday trailing",MAX($H240,_xlfn.MAXIFS($V$1:$V239,$A$1:$A239,$A240)),MAX($H240,_xlfn.MAXIFS($D$1:$D239,$A$1:$A239,$A240))))</f>
        <v/>
      </c>
      <c r="P240">
        <f>IF($A240="","",IF($J240="Intraday trailing",MAX($O240,MAX($C240,$D240,$E240)),MAX($O240,$D240)))</f>
        <v/>
      </c>
      <c r="Q240">
        <f>IF($A240="","",IF($J240="Static",$H240-$I240,IF($J240="EOD trailing",IF($K240="",$O240-$I240,MIN($O240-$I240,$K240)),IF($K240="",$P240-$I240,MIN($P240-$I240,$K240)))))</f>
        <v/>
      </c>
      <c r="R240">
        <f>IF($A240="","",IF($J240="Static",$H240-$I240,IF($K240="",$P240-$I240,MIN($P240-$I240,$K240))))</f>
        <v/>
      </c>
      <c r="S240">
        <f>IF($A240="","",MIN($C240,$D240,$F240)-$Q240)</f>
        <v/>
      </c>
      <c r="T240">
        <f>IF($A240="","",$D240-$R240)</f>
        <v/>
      </c>
      <c r="U240">
        <f>IF($A240="","",IF(OR($S240&lt;=0,$T240&lt;=0,AND($N240&lt;&gt;"",$N240&lt;=0)),"LIMIT HIT","OK"))</f>
        <v/>
      </c>
      <c r="V240">
        <f>IF($A240="","",MAX($C240,$D240,$E240))</f>
        <v/>
      </c>
    </row>
    <row r="241">
      <c r="B241" s="7" t="n"/>
      <c r="G241">
        <f>IF($A241="","",$D241-$C241)</f>
        <v/>
      </c>
      <c r="H241">
        <f>IF($A241="","",INDEX(Accounts!$D$2:$D$51,MATCH($A241,Accounts!$A$2:$A$51,0)))</f>
        <v/>
      </c>
      <c r="I241">
        <f>IF($A241="","",INDEX(Accounts!$E$2:$E$51,MATCH($A241,Accounts!$A$2:$A$51,0)))</f>
        <v/>
      </c>
      <c r="J241">
        <f>IF($A241="","",INDEX(Accounts!$F$2:$F$51,MATCH($A241,Accounts!$A$2:$A$51,0)))</f>
        <v/>
      </c>
      <c r="K241">
        <f>IF($A241="","",IF(INDEX(Accounts!$G$2:$G$51,MATCH($A241,Accounts!$A$2:$A$51,0))="","",INDEX(Accounts!$G$2:$G$51,MATCH($A241,Accounts!$A$2:$A$51,0))))</f>
        <v/>
      </c>
      <c r="L241">
        <f>IF($A241="","",IF(INDEX(Accounts!$H$2:$H$51,MATCH($A241,Accounts!$A$2:$A$51,0))="","",INDEX(Accounts!$H$2:$H$51,MATCH($A241,Accounts!$A$2:$A$51,0))))</f>
        <v/>
      </c>
      <c r="M241">
        <f>IF(OR($A241="",$L241=""),"",$C241-$L241)</f>
        <v/>
      </c>
      <c r="N241">
        <f>IF($M241="","",MIN($C241,$D241,$F241)-$M241)</f>
        <v/>
      </c>
      <c r="O241">
        <f>IF($A241="","",IF($J241="Intraday trailing",MAX($H241,_xlfn.MAXIFS($V$1:$V240,$A$1:$A240,$A241)),MAX($H241,_xlfn.MAXIFS($D$1:$D240,$A$1:$A240,$A241))))</f>
        <v/>
      </c>
      <c r="P241">
        <f>IF($A241="","",IF($J241="Intraday trailing",MAX($O241,MAX($C241,$D241,$E241)),MAX($O241,$D241)))</f>
        <v/>
      </c>
      <c r="Q241">
        <f>IF($A241="","",IF($J241="Static",$H241-$I241,IF($J241="EOD trailing",IF($K241="",$O241-$I241,MIN($O241-$I241,$K241)),IF($K241="",$P241-$I241,MIN($P241-$I241,$K241)))))</f>
        <v/>
      </c>
      <c r="R241">
        <f>IF($A241="","",IF($J241="Static",$H241-$I241,IF($K241="",$P241-$I241,MIN($P241-$I241,$K241))))</f>
        <v/>
      </c>
      <c r="S241">
        <f>IF($A241="","",MIN($C241,$D241,$F241)-$Q241)</f>
        <v/>
      </c>
      <c r="T241">
        <f>IF($A241="","",$D241-$R241)</f>
        <v/>
      </c>
      <c r="U241">
        <f>IF($A241="","",IF(OR($S241&lt;=0,$T241&lt;=0,AND($N241&lt;&gt;"",$N241&lt;=0)),"LIMIT HIT","OK"))</f>
        <v/>
      </c>
      <c r="V241">
        <f>IF($A241="","",MAX($C241,$D241,$E241))</f>
        <v/>
      </c>
    </row>
    <row r="242">
      <c r="B242" s="7" t="n"/>
      <c r="G242">
        <f>IF($A242="","",$D242-$C242)</f>
        <v/>
      </c>
      <c r="H242">
        <f>IF($A242="","",INDEX(Accounts!$D$2:$D$51,MATCH($A242,Accounts!$A$2:$A$51,0)))</f>
        <v/>
      </c>
      <c r="I242">
        <f>IF($A242="","",INDEX(Accounts!$E$2:$E$51,MATCH($A242,Accounts!$A$2:$A$51,0)))</f>
        <v/>
      </c>
      <c r="J242">
        <f>IF($A242="","",INDEX(Accounts!$F$2:$F$51,MATCH($A242,Accounts!$A$2:$A$51,0)))</f>
        <v/>
      </c>
      <c r="K242">
        <f>IF($A242="","",IF(INDEX(Accounts!$G$2:$G$51,MATCH($A242,Accounts!$A$2:$A$51,0))="","",INDEX(Accounts!$G$2:$G$51,MATCH($A242,Accounts!$A$2:$A$51,0))))</f>
        <v/>
      </c>
      <c r="L242">
        <f>IF($A242="","",IF(INDEX(Accounts!$H$2:$H$51,MATCH($A242,Accounts!$A$2:$A$51,0))="","",INDEX(Accounts!$H$2:$H$51,MATCH($A242,Accounts!$A$2:$A$51,0))))</f>
        <v/>
      </c>
      <c r="M242">
        <f>IF(OR($A242="",$L242=""),"",$C242-$L242)</f>
        <v/>
      </c>
      <c r="N242">
        <f>IF($M242="","",MIN($C242,$D242,$F242)-$M242)</f>
        <v/>
      </c>
      <c r="O242">
        <f>IF($A242="","",IF($J242="Intraday trailing",MAX($H242,_xlfn.MAXIFS($V$1:$V241,$A$1:$A241,$A242)),MAX($H242,_xlfn.MAXIFS($D$1:$D241,$A$1:$A241,$A242))))</f>
        <v/>
      </c>
      <c r="P242">
        <f>IF($A242="","",IF($J242="Intraday trailing",MAX($O242,MAX($C242,$D242,$E242)),MAX($O242,$D242)))</f>
        <v/>
      </c>
      <c r="Q242">
        <f>IF($A242="","",IF($J242="Static",$H242-$I242,IF($J242="EOD trailing",IF($K242="",$O242-$I242,MIN($O242-$I242,$K242)),IF($K242="",$P242-$I242,MIN($P242-$I242,$K242)))))</f>
        <v/>
      </c>
      <c r="R242">
        <f>IF($A242="","",IF($J242="Static",$H242-$I242,IF($K242="",$P242-$I242,MIN($P242-$I242,$K242))))</f>
        <v/>
      </c>
      <c r="S242">
        <f>IF($A242="","",MIN($C242,$D242,$F242)-$Q242)</f>
        <v/>
      </c>
      <c r="T242">
        <f>IF($A242="","",$D242-$R242)</f>
        <v/>
      </c>
      <c r="U242">
        <f>IF($A242="","",IF(OR($S242&lt;=0,$T242&lt;=0,AND($N242&lt;&gt;"",$N242&lt;=0)),"LIMIT HIT","OK"))</f>
        <v/>
      </c>
      <c r="V242">
        <f>IF($A242="","",MAX($C242,$D242,$E242))</f>
        <v/>
      </c>
    </row>
    <row r="243">
      <c r="B243" s="7" t="n"/>
      <c r="G243">
        <f>IF($A243="","",$D243-$C243)</f>
        <v/>
      </c>
      <c r="H243">
        <f>IF($A243="","",INDEX(Accounts!$D$2:$D$51,MATCH($A243,Accounts!$A$2:$A$51,0)))</f>
        <v/>
      </c>
      <c r="I243">
        <f>IF($A243="","",INDEX(Accounts!$E$2:$E$51,MATCH($A243,Accounts!$A$2:$A$51,0)))</f>
        <v/>
      </c>
      <c r="J243">
        <f>IF($A243="","",INDEX(Accounts!$F$2:$F$51,MATCH($A243,Accounts!$A$2:$A$51,0)))</f>
        <v/>
      </c>
      <c r="K243">
        <f>IF($A243="","",IF(INDEX(Accounts!$G$2:$G$51,MATCH($A243,Accounts!$A$2:$A$51,0))="","",INDEX(Accounts!$G$2:$G$51,MATCH($A243,Accounts!$A$2:$A$51,0))))</f>
        <v/>
      </c>
      <c r="L243">
        <f>IF($A243="","",IF(INDEX(Accounts!$H$2:$H$51,MATCH($A243,Accounts!$A$2:$A$51,0))="","",INDEX(Accounts!$H$2:$H$51,MATCH($A243,Accounts!$A$2:$A$51,0))))</f>
        <v/>
      </c>
      <c r="M243">
        <f>IF(OR($A243="",$L243=""),"",$C243-$L243)</f>
        <v/>
      </c>
      <c r="N243">
        <f>IF($M243="","",MIN($C243,$D243,$F243)-$M243)</f>
        <v/>
      </c>
      <c r="O243">
        <f>IF($A243="","",IF($J243="Intraday trailing",MAX($H243,_xlfn.MAXIFS($V$1:$V242,$A$1:$A242,$A243)),MAX($H243,_xlfn.MAXIFS($D$1:$D242,$A$1:$A242,$A243))))</f>
        <v/>
      </c>
      <c r="P243">
        <f>IF($A243="","",IF($J243="Intraday trailing",MAX($O243,MAX($C243,$D243,$E243)),MAX($O243,$D243)))</f>
        <v/>
      </c>
      <c r="Q243">
        <f>IF($A243="","",IF($J243="Static",$H243-$I243,IF($J243="EOD trailing",IF($K243="",$O243-$I243,MIN($O243-$I243,$K243)),IF($K243="",$P243-$I243,MIN($P243-$I243,$K243)))))</f>
        <v/>
      </c>
      <c r="R243">
        <f>IF($A243="","",IF($J243="Static",$H243-$I243,IF($K243="",$P243-$I243,MIN($P243-$I243,$K243))))</f>
        <v/>
      </c>
      <c r="S243">
        <f>IF($A243="","",MIN($C243,$D243,$F243)-$Q243)</f>
        <v/>
      </c>
      <c r="T243">
        <f>IF($A243="","",$D243-$R243)</f>
        <v/>
      </c>
      <c r="U243">
        <f>IF($A243="","",IF(OR($S243&lt;=0,$T243&lt;=0,AND($N243&lt;&gt;"",$N243&lt;=0)),"LIMIT HIT","OK"))</f>
        <v/>
      </c>
      <c r="V243">
        <f>IF($A243="","",MAX($C243,$D243,$E243))</f>
        <v/>
      </c>
    </row>
    <row r="244">
      <c r="B244" s="7" t="n"/>
      <c r="G244">
        <f>IF($A244="","",$D244-$C244)</f>
        <v/>
      </c>
      <c r="H244">
        <f>IF($A244="","",INDEX(Accounts!$D$2:$D$51,MATCH($A244,Accounts!$A$2:$A$51,0)))</f>
        <v/>
      </c>
      <c r="I244">
        <f>IF($A244="","",INDEX(Accounts!$E$2:$E$51,MATCH($A244,Accounts!$A$2:$A$51,0)))</f>
        <v/>
      </c>
      <c r="J244">
        <f>IF($A244="","",INDEX(Accounts!$F$2:$F$51,MATCH($A244,Accounts!$A$2:$A$51,0)))</f>
        <v/>
      </c>
      <c r="K244">
        <f>IF($A244="","",IF(INDEX(Accounts!$G$2:$G$51,MATCH($A244,Accounts!$A$2:$A$51,0))="","",INDEX(Accounts!$G$2:$G$51,MATCH($A244,Accounts!$A$2:$A$51,0))))</f>
        <v/>
      </c>
      <c r="L244">
        <f>IF($A244="","",IF(INDEX(Accounts!$H$2:$H$51,MATCH($A244,Accounts!$A$2:$A$51,0))="","",INDEX(Accounts!$H$2:$H$51,MATCH($A244,Accounts!$A$2:$A$51,0))))</f>
        <v/>
      </c>
      <c r="M244">
        <f>IF(OR($A244="",$L244=""),"",$C244-$L244)</f>
        <v/>
      </c>
      <c r="N244">
        <f>IF($M244="","",MIN($C244,$D244,$F244)-$M244)</f>
        <v/>
      </c>
      <c r="O244">
        <f>IF($A244="","",IF($J244="Intraday trailing",MAX($H244,_xlfn.MAXIFS($V$1:$V243,$A$1:$A243,$A244)),MAX($H244,_xlfn.MAXIFS($D$1:$D243,$A$1:$A243,$A244))))</f>
        <v/>
      </c>
      <c r="P244">
        <f>IF($A244="","",IF($J244="Intraday trailing",MAX($O244,MAX($C244,$D244,$E244)),MAX($O244,$D244)))</f>
        <v/>
      </c>
      <c r="Q244">
        <f>IF($A244="","",IF($J244="Static",$H244-$I244,IF($J244="EOD trailing",IF($K244="",$O244-$I244,MIN($O244-$I244,$K244)),IF($K244="",$P244-$I244,MIN($P244-$I244,$K244)))))</f>
        <v/>
      </c>
      <c r="R244">
        <f>IF($A244="","",IF($J244="Static",$H244-$I244,IF($K244="",$P244-$I244,MIN($P244-$I244,$K244))))</f>
        <v/>
      </c>
      <c r="S244">
        <f>IF($A244="","",MIN($C244,$D244,$F244)-$Q244)</f>
        <v/>
      </c>
      <c r="T244">
        <f>IF($A244="","",$D244-$R244)</f>
        <v/>
      </c>
      <c r="U244">
        <f>IF($A244="","",IF(OR($S244&lt;=0,$T244&lt;=0,AND($N244&lt;&gt;"",$N244&lt;=0)),"LIMIT HIT","OK"))</f>
        <v/>
      </c>
      <c r="V244">
        <f>IF($A244="","",MAX($C244,$D244,$E244))</f>
        <v/>
      </c>
    </row>
    <row r="245">
      <c r="B245" s="7" t="n"/>
      <c r="G245">
        <f>IF($A245="","",$D245-$C245)</f>
        <v/>
      </c>
      <c r="H245">
        <f>IF($A245="","",INDEX(Accounts!$D$2:$D$51,MATCH($A245,Accounts!$A$2:$A$51,0)))</f>
        <v/>
      </c>
      <c r="I245">
        <f>IF($A245="","",INDEX(Accounts!$E$2:$E$51,MATCH($A245,Accounts!$A$2:$A$51,0)))</f>
        <v/>
      </c>
      <c r="J245">
        <f>IF($A245="","",INDEX(Accounts!$F$2:$F$51,MATCH($A245,Accounts!$A$2:$A$51,0)))</f>
        <v/>
      </c>
      <c r="K245">
        <f>IF($A245="","",IF(INDEX(Accounts!$G$2:$G$51,MATCH($A245,Accounts!$A$2:$A$51,0))="","",INDEX(Accounts!$G$2:$G$51,MATCH($A245,Accounts!$A$2:$A$51,0))))</f>
        <v/>
      </c>
      <c r="L245">
        <f>IF($A245="","",IF(INDEX(Accounts!$H$2:$H$51,MATCH($A245,Accounts!$A$2:$A$51,0))="","",INDEX(Accounts!$H$2:$H$51,MATCH($A245,Accounts!$A$2:$A$51,0))))</f>
        <v/>
      </c>
      <c r="M245">
        <f>IF(OR($A245="",$L245=""),"",$C245-$L245)</f>
        <v/>
      </c>
      <c r="N245">
        <f>IF($M245="","",MIN($C245,$D245,$F245)-$M245)</f>
        <v/>
      </c>
      <c r="O245">
        <f>IF($A245="","",IF($J245="Intraday trailing",MAX($H245,_xlfn.MAXIFS($V$1:$V244,$A$1:$A244,$A245)),MAX($H245,_xlfn.MAXIFS($D$1:$D244,$A$1:$A244,$A245))))</f>
        <v/>
      </c>
      <c r="P245">
        <f>IF($A245="","",IF($J245="Intraday trailing",MAX($O245,MAX($C245,$D245,$E245)),MAX($O245,$D245)))</f>
        <v/>
      </c>
      <c r="Q245">
        <f>IF($A245="","",IF($J245="Static",$H245-$I245,IF($J245="EOD trailing",IF($K245="",$O245-$I245,MIN($O245-$I245,$K245)),IF($K245="",$P245-$I245,MIN($P245-$I245,$K245)))))</f>
        <v/>
      </c>
      <c r="R245">
        <f>IF($A245="","",IF($J245="Static",$H245-$I245,IF($K245="",$P245-$I245,MIN($P245-$I245,$K245))))</f>
        <v/>
      </c>
      <c r="S245">
        <f>IF($A245="","",MIN($C245,$D245,$F245)-$Q245)</f>
        <v/>
      </c>
      <c r="T245">
        <f>IF($A245="","",$D245-$R245)</f>
        <v/>
      </c>
      <c r="U245">
        <f>IF($A245="","",IF(OR($S245&lt;=0,$T245&lt;=0,AND($N245&lt;&gt;"",$N245&lt;=0)),"LIMIT HIT","OK"))</f>
        <v/>
      </c>
      <c r="V245">
        <f>IF($A245="","",MAX($C245,$D245,$E245))</f>
        <v/>
      </c>
    </row>
    <row r="246">
      <c r="B246" s="7" t="n"/>
      <c r="G246">
        <f>IF($A246="","",$D246-$C246)</f>
        <v/>
      </c>
      <c r="H246">
        <f>IF($A246="","",INDEX(Accounts!$D$2:$D$51,MATCH($A246,Accounts!$A$2:$A$51,0)))</f>
        <v/>
      </c>
      <c r="I246">
        <f>IF($A246="","",INDEX(Accounts!$E$2:$E$51,MATCH($A246,Accounts!$A$2:$A$51,0)))</f>
        <v/>
      </c>
      <c r="J246">
        <f>IF($A246="","",INDEX(Accounts!$F$2:$F$51,MATCH($A246,Accounts!$A$2:$A$51,0)))</f>
        <v/>
      </c>
      <c r="K246">
        <f>IF($A246="","",IF(INDEX(Accounts!$G$2:$G$51,MATCH($A246,Accounts!$A$2:$A$51,0))="","",INDEX(Accounts!$G$2:$G$51,MATCH($A246,Accounts!$A$2:$A$51,0))))</f>
        <v/>
      </c>
      <c r="L246">
        <f>IF($A246="","",IF(INDEX(Accounts!$H$2:$H$51,MATCH($A246,Accounts!$A$2:$A$51,0))="","",INDEX(Accounts!$H$2:$H$51,MATCH($A246,Accounts!$A$2:$A$51,0))))</f>
        <v/>
      </c>
      <c r="M246">
        <f>IF(OR($A246="",$L246=""),"",$C246-$L246)</f>
        <v/>
      </c>
      <c r="N246">
        <f>IF($M246="","",MIN($C246,$D246,$F246)-$M246)</f>
        <v/>
      </c>
      <c r="O246">
        <f>IF($A246="","",IF($J246="Intraday trailing",MAX($H246,_xlfn.MAXIFS($V$1:$V245,$A$1:$A245,$A246)),MAX($H246,_xlfn.MAXIFS($D$1:$D245,$A$1:$A245,$A246))))</f>
        <v/>
      </c>
      <c r="P246">
        <f>IF($A246="","",IF($J246="Intraday trailing",MAX($O246,MAX($C246,$D246,$E246)),MAX($O246,$D246)))</f>
        <v/>
      </c>
      <c r="Q246">
        <f>IF($A246="","",IF($J246="Static",$H246-$I246,IF($J246="EOD trailing",IF($K246="",$O246-$I246,MIN($O246-$I246,$K246)),IF($K246="",$P246-$I246,MIN($P246-$I246,$K246)))))</f>
        <v/>
      </c>
      <c r="R246">
        <f>IF($A246="","",IF($J246="Static",$H246-$I246,IF($K246="",$P246-$I246,MIN($P246-$I246,$K246))))</f>
        <v/>
      </c>
      <c r="S246">
        <f>IF($A246="","",MIN($C246,$D246,$F246)-$Q246)</f>
        <v/>
      </c>
      <c r="T246">
        <f>IF($A246="","",$D246-$R246)</f>
        <v/>
      </c>
      <c r="U246">
        <f>IF($A246="","",IF(OR($S246&lt;=0,$T246&lt;=0,AND($N246&lt;&gt;"",$N246&lt;=0)),"LIMIT HIT","OK"))</f>
        <v/>
      </c>
      <c r="V246">
        <f>IF($A246="","",MAX($C246,$D246,$E246))</f>
        <v/>
      </c>
    </row>
    <row r="247">
      <c r="B247" s="7" t="n"/>
      <c r="G247">
        <f>IF($A247="","",$D247-$C247)</f>
        <v/>
      </c>
      <c r="H247">
        <f>IF($A247="","",INDEX(Accounts!$D$2:$D$51,MATCH($A247,Accounts!$A$2:$A$51,0)))</f>
        <v/>
      </c>
      <c r="I247">
        <f>IF($A247="","",INDEX(Accounts!$E$2:$E$51,MATCH($A247,Accounts!$A$2:$A$51,0)))</f>
        <v/>
      </c>
      <c r="J247">
        <f>IF($A247="","",INDEX(Accounts!$F$2:$F$51,MATCH($A247,Accounts!$A$2:$A$51,0)))</f>
        <v/>
      </c>
      <c r="K247">
        <f>IF($A247="","",IF(INDEX(Accounts!$G$2:$G$51,MATCH($A247,Accounts!$A$2:$A$51,0))="","",INDEX(Accounts!$G$2:$G$51,MATCH($A247,Accounts!$A$2:$A$51,0))))</f>
        <v/>
      </c>
      <c r="L247">
        <f>IF($A247="","",IF(INDEX(Accounts!$H$2:$H$51,MATCH($A247,Accounts!$A$2:$A$51,0))="","",INDEX(Accounts!$H$2:$H$51,MATCH($A247,Accounts!$A$2:$A$51,0))))</f>
        <v/>
      </c>
      <c r="M247">
        <f>IF(OR($A247="",$L247=""),"",$C247-$L247)</f>
        <v/>
      </c>
      <c r="N247">
        <f>IF($M247="","",MIN($C247,$D247,$F247)-$M247)</f>
        <v/>
      </c>
      <c r="O247">
        <f>IF($A247="","",IF($J247="Intraday trailing",MAX($H247,_xlfn.MAXIFS($V$1:$V246,$A$1:$A246,$A247)),MAX($H247,_xlfn.MAXIFS($D$1:$D246,$A$1:$A246,$A247))))</f>
        <v/>
      </c>
      <c r="P247">
        <f>IF($A247="","",IF($J247="Intraday trailing",MAX($O247,MAX($C247,$D247,$E247)),MAX($O247,$D247)))</f>
        <v/>
      </c>
      <c r="Q247">
        <f>IF($A247="","",IF($J247="Static",$H247-$I247,IF($J247="EOD trailing",IF($K247="",$O247-$I247,MIN($O247-$I247,$K247)),IF($K247="",$P247-$I247,MIN($P247-$I247,$K247)))))</f>
        <v/>
      </c>
      <c r="R247">
        <f>IF($A247="","",IF($J247="Static",$H247-$I247,IF($K247="",$P247-$I247,MIN($P247-$I247,$K247))))</f>
        <v/>
      </c>
      <c r="S247">
        <f>IF($A247="","",MIN($C247,$D247,$F247)-$Q247)</f>
        <v/>
      </c>
      <c r="T247">
        <f>IF($A247="","",$D247-$R247)</f>
        <v/>
      </c>
      <c r="U247">
        <f>IF($A247="","",IF(OR($S247&lt;=0,$T247&lt;=0,AND($N247&lt;&gt;"",$N247&lt;=0)),"LIMIT HIT","OK"))</f>
        <v/>
      </c>
      <c r="V247">
        <f>IF($A247="","",MAX($C247,$D247,$E247))</f>
        <v/>
      </c>
    </row>
    <row r="248">
      <c r="B248" s="7" t="n"/>
      <c r="G248">
        <f>IF($A248="","",$D248-$C248)</f>
        <v/>
      </c>
      <c r="H248">
        <f>IF($A248="","",INDEX(Accounts!$D$2:$D$51,MATCH($A248,Accounts!$A$2:$A$51,0)))</f>
        <v/>
      </c>
      <c r="I248">
        <f>IF($A248="","",INDEX(Accounts!$E$2:$E$51,MATCH($A248,Accounts!$A$2:$A$51,0)))</f>
        <v/>
      </c>
      <c r="J248">
        <f>IF($A248="","",INDEX(Accounts!$F$2:$F$51,MATCH($A248,Accounts!$A$2:$A$51,0)))</f>
        <v/>
      </c>
      <c r="K248">
        <f>IF($A248="","",IF(INDEX(Accounts!$G$2:$G$51,MATCH($A248,Accounts!$A$2:$A$51,0))="","",INDEX(Accounts!$G$2:$G$51,MATCH($A248,Accounts!$A$2:$A$51,0))))</f>
        <v/>
      </c>
      <c r="L248">
        <f>IF($A248="","",IF(INDEX(Accounts!$H$2:$H$51,MATCH($A248,Accounts!$A$2:$A$51,0))="","",INDEX(Accounts!$H$2:$H$51,MATCH($A248,Accounts!$A$2:$A$51,0))))</f>
        <v/>
      </c>
      <c r="M248">
        <f>IF(OR($A248="",$L248=""),"",$C248-$L248)</f>
        <v/>
      </c>
      <c r="N248">
        <f>IF($M248="","",MIN($C248,$D248,$F248)-$M248)</f>
        <v/>
      </c>
      <c r="O248">
        <f>IF($A248="","",IF($J248="Intraday trailing",MAX($H248,_xlfn.MAXIFS($V$1:$V247,$A$1:$A247,$A248)),MAX($H248,_xlfn.MAXIFS($D$1:$D247,$A$1:$A247,$A248))))</f>
        <v/>
      </c>
      <c r="P248">
        <f>IF($A248="","",IF($J248="Intraday trailing",MAX($O248,MAX($C248,$D248,$E248)),MAX($O248,$D248)))</f>
        <v/>
      </c>
      <c r="Q248">
        <f>IF($A248="","",IF($J248="Static",$H248-$I248,IF($J248="EOD trailing",IF($K248="",$O248-$I248,MIN($O248-$I248,$K248)),IF($K248="",$P248-$I248,MIN($P248-$I248,$K248)))))</f>
        <v/>
      </c>
      <c r="R248">
        <f>IF($A248="","",IF($J248="Static",$H248-$I248,IF($K248="",$P248-$I248,MIN($P248-$I248,$K248))))</f>
        <v/>
      </c>
      <c r="S248">
        <f>IF($A248="","",MIN($C248,$D248,$F248)-$Q248)</f>
        <v/>
      </c>
      <c r="T248">
        <f>IF($A248="","",$D248-$R248)</f>
        <v/>
      </c>
      <c r="U248">
        <f>IF($A248="","",IF(OR($S248&lt;=0,$T248&lt;=0,AND($N248&lt;&gt;"",$N248&lt;=0)),"LIMIT HIT","OK"))</f>
        <v/>
      </c>
      <c r="V248">
        <f>IF($A248="","",MAX($C248,$D248,$E248))</f>
        <v/>
      </c>
    </row>
    <row r="249">
      <c r="B249" s="7" t="n"/>
      <c r="G249">
        <f>IF($A249="","",$D249-$C249)</f>
        <v/>
      </c>
      <c r="H249">
        <f>IF($A249="","",INDEX(Accounts!$D$2:$D$51,MATCH($A249,Accounts!$A$2:$A$51,0)))</f>
        <v/>
      </c>
      <c r="I249">
        <f>IF($A249="","",INDEX(Accounts!$E$2:$E$51,MATCH($A249,Accounts!$A$2:$A$51,0)))</f>
        <v/>
      </c>
      <c r="J249">
        <f>IF($A249="","",INDEX(Accounts!$F$2:$F$51,MATCH($A249,Accounts!$A$2:$A$51,0)))</f>
        <v/>
      </c>
      <c r="K249">
        <f>IF($A249="","",IF(INDEX(Accounts!$G$2:$G$51,MATCH($A249,Accounts!$A$2:$A$51,0))="","",INDEX(Accounts!$G$2:$G$51,MATCH($A249,Accounts!$A$2:$A$51,0))))</f>
        <v/>
      </c>
      <c r="L249">
        <f>IF($A249="","",IF(INDEX(Accounts!$H$2:$H$51,MATCH($A249,Accounts!$A$2:$A$51,0))="","",INDEX(Accounts!$H$2:$H$51,MATCH($A249,Accounts!$A$2:$A$51,0))))</f>
        <v/>
      </c>
      <c r="M249">
        <f>IF(OR($A249="",$L249=""),"",$C249-$L249)</f>
        <v/>
      </c>
      <c r="N249">
        <f>IF($M249="","",MIN($C249,$D249,$F249)-$M249)</f>
        <v/>
      </c>
      <c r="O249">
        <f>IF($A249="","",IF($J249="Intraday trailing",MAX($H249,_xlfn.MAXIFS($V$1:$V248,$A$1:$A248,$A249)),MAX($H249,_xlfn.MAXIFS($D$1:$D248,$A$1:$A248,$A249))))</f>
        <v/>
      </c>
      <c r="P249">
        <f>IF($A249="","",IF($J249="Intraday trailing",MAX($O249,MAX($C249,$D249,$E249)),MAX($O249,$D249)))</f>
        <v/>
      </c>
      <c r="Q249">
        <f>IF($A249="","",IF($J249="Static",$H249-$I249,IF($J249="EOD trailing",IF($K249="",$O249-$I249,MIN($O249-$I249,$K249)),IF($K249="",$P249-$I249,MIN($P249-$I249,$K249)))))</f>
        <v/>
      </c>
      <c r="R249">
        <f>IF($A249="","",IF($J249="Static",$H249-$I249,IF($K249="",$P249-$I249,MIN($P249-$I249,$K249))))</f>
        <v/>
      </c>
      <c r="S249">
        <f>IF($A249="","",MIN($C249,$D249,$F249)-$Q249)</f>
        <v/>
      </c>
      <c r="T249">
        <f>IF($A249="","",$D249-$R249)</f>
        <v/>
      </c>
      <c r="U249">
        <f>IF($A249="","",IF(OR($S249&lt;=0,$T249&lt;=0,AND($N249&lt;&gt;"",$N249&lt;=0)),"LIMIT HIT","OK"))</f>
        <v/>
      </c>
      <c r="V249">
        <f>IF($A249="","",MAX($C249,$D249,$E249))</f>
        <v/>
      </c>
    </row>
    <row r="250">
      <c r="B250" s="7" t="n"/>
      <c r="G250">
        <f>IF($A250="","",$D250-$C250)</f>
        <v/>
      </c>
      <c r="H250">
        <f>IF($A250="","",INDEX(Accounts!$D$2:$D$51,MATCH($A250,Accounts!$A$2:$A$51,0)))</f>
        <v/>
      </c>
      <c r="I250">
        <f>IF($A250="","",INDEX(Accounts!$E$2:$E$51,MATCH($A250,Accounts!$A$2:$A$51,0)))</f>
        <v/>
      </c>
      <c r="J250">
        <f>IF($A250="","",INDEX(Accounts!$F$2:$F$51,MATCH($A250,Accounts!$A$2:$A$51,0)))</f>
        <v/>
      </c>
      <c r="K250">
        <f>IF($A250="","",IF(INDEX(Accounts!$G$2:$G$51,MATCH($A250,Accounts!$A$2:$A$51,0))="","",INDEX(Accounts!$G$2:$G$51,MATCH($A250,Accounts!$A$2:$A$51,0))))</f>
        <v/>
      </c>
      <c r="L250">
        <f>IF($A250="","",IF(INDEX(Accounts!$H$2:$H$51,MATCH($A250,Accounts!$A$2:$A$51,0))="","",INDEX(Accounts!$H$2:$H$51,MATCH($A250,Accounts!$A$2:$A$51,0))))</f>
        <v/>
      </c>
      <c r="M250">
        <f>IF(OR($A250="",$L250=""),"",$C250-$L250)</f>
        <v/>
      </c>
      <c r="N250">
        <f>IF($M250="","",MIN($C250,$D250,$F250)-$M250)</f>
        <v/>
      </c>
      <c r="O250">
        <f>IF($A250="","",IF($J250="Intraday trailing",MAX($H250,_xlfn.MAXIFS($V$1:$V249,$A$1:$A249,$A250)),MAX($H250,_xlfn.MAXIFS($D$1:$D249,$A$1:$A249,$A250))))</f>
        <v/>
      </c>
      <c r="P250">
        <f>IF($A250="","",IF($J250="Intraday trailing",MAX($O250,MAX($C250,$D250,$E250)),MAX($O250,$D250)))</f>
        <v/>
      </c>
      <c r="Q250">
        <f>IF($A250="","",IF($J250="Static",$H250-$I250,IF($J250="EOD trailing",IF($K250="",$O250-$I250,MIN($O250-$I250,$K250)),IF($K250="",$P250-$I250,MIN($P250-$I250,$K250)))))</f>
        <v/>
      </c>
      <c r="R250">
        <f>IF($A250="","",IF($J250="Static",$H250-$I250,IF($K250="",$P250-$I250,MIN($P250-$I250,$K250))))</f>
        <v/>
      </c>
      <c r="S250">
        <f>IF($A250="","",MIN($C250,$D250,$F250)-$Q250)</f>
        <v/>
      </c>
      <c r="T250">
        <f>IF($A250="","",$D250-$R250)</f>
        <v/>
      </c>
      <c r="U250">
        <f>IF($A250="","",IF(OR($S250&lt;=0,$T250&lt;=0,AND($N250&lt;&gt;"",$N250&lt;=0)),"LIMIT HIT","OK"))</f>
        <v/>
      </c>
      <c r="V250">
        <f>IF($A250="","",MAX($C250,$D250,$E250))</f>
        <v/>
      </c>
    </row>
    <row r="251">
      <c r="B251" s="7" t="n"/>
      <c r="G251">
        <f>IF($A251="","",$D251-$C251)</f>
        <v/>
      </c>
      <c r="H251">
        <f>IF($A251="","",INDEX(Accounts!$D$2:$D$51,MATCH($A251,Accounts!$A$2:$A$51,0)))</f>
        <v/>
      </c>
      <c r="I251">
        <f>IF($A251="","",INDEX(Accounts!$E$2:$E$51,MATCH($A251,Accounts!$A$2:$A$51,0)))</f>
        <v/>
      </c>
      <c r="J251">
        <f>IF($A251="","",INDEX(Accounts!$F$2:$F$51,MATCH($A251,Accounts!$A$2:$A$51,0)))</f>
        <v/>
      </c>
      <c r="K251">
        <f>IF($A251="","",IF(INDEX(Accounts!$G$2:$G$51,MATCH($A251,Accounts!$A$2:$A$51,0))="","",INDEX(Accounts!$G$2:$G$51,MATCH($A251,Accounts!$A$2:$A$51,0))))</f>
        <v/>
      </c>
      <c r="L251">
        <f>IF($A251="","",IF(INDEX(Accounts!$H$2:$H$51,MATCH($A251,Accounts!$A$2:$A$51,0))="","",INDEX(Accounts!$H$2:$H$51,MATCH($A251,Accounts!$A$2:$A$51,0))))</f>
        <v/>
      </c>
      <c r="M251">
        <f>IF(OR($A251="",$L251=""),"",$C251-$L251)</f>
        <v/>
      </c>
      <c r="N251">
        <f>IF($M251="","",MIN($C251,$D251,$F251)-$M251)</f>
        <v/>
      </c>
      <c r="O251">
        <f>IF($A251="","",IF($J251="Intraday trailing",MAX($H251,_xlfn.MAXIFS($V$1:$V250,$A$1:$A250,$A251)),MAX($H251,_xlfn.MAXIFS($D$1:$D250,$A$1:$A250,$A251))))</f>
        <v/>
      </c>
      <c r="P251">
        <f>IF($A251="","",IF($J251="Intraday trailing",MAX($O251,MAX($C251,$D251,$E251)),MAX($O251,$D251)))</f>
        <v/>
      </c>
      <c r="Q251">
        <f>IF($A251="","",IF($J251="Static",$H251-$I251,IF($J251="EOD trailing",IF($K251="",$O251-$I251,MIN($O251-$I251,$K251)),IF($K251="",$P251-$I251,MIN($P251-$I251,$K251)))))</f>
        <v/>
      </c>
      <c r="R251">
        <f>IF($A251="","",IF($J251="Static",$H251-$I251,IF($K251="",$P251-$I251,MIN($P251-$I251,$K251))))</f>
        <v/>
      </c>
      <c r="S251">
        <f>IF($A251="","",MIN($C251,$D251,$F251)-$Q251)</f>
        <v/>
      </c>
      <c r="T251">
        <f>IF($A251="","",$D251-$R251)</f>
        <v/>
      </c>
      <c r="U251">
        <f>IF($A251="","",IF(OR($S251&lt;=0,$T251&lt;=0,AND($N251&lt;&gt;"",$N251&lt;=0)),"LIMIT HIT","OK"))</f>
        <v/>
      </c>
      <c r="V251">
        <f>IF($A251="","",MAX($C251,$D251,$E251))</f>
        <v/>
      </c>
    </row>
    <row r="252">
      <c r="B252" s="7" t="n"/>
      <c r="G252">
        <f>IF($A252="","",$D252-$C252)</f>
        <v/>
      </c>
      <c r="H252">
        <f>IF($A252="","",INDEX(Accounts!$D$2:$D$51,MATCH($A252,Accounts!$A$2:$A$51,0)))</f>
        <v/>
      </c>
      <c r="I252">
        <f>IF($A252="","",INDEX(Accounts!$E$2:$E$51,MATCH($A252,Accounts!$A$2:$A$51,0)))</f>
        <v/>
      </c>
      <c r="J252">
        <f>IF($A252="","",INDEX(Accounts!$F$2:$F$51,MATCH($A252,Accounts!$A$2:$A$51,0)))</f>
        <v/>
      </c>
      <c r="K252">
        <f>IF($A252="","",IF(INDEX(Accounts!$G$2:$G$51,MATCH($A252,Accounts!$A$2:$A$51,0))="","",INDEX(Accounts!$G$2:$G$51,MATCH($A252,Accounts!$A$2:$A$51,0))))</f>
        <v/>
      </c>
      <c r="L252">
        <f>IF($A252="","",IF(INDEX(Accounts!$H$2:$H$51,MATCH($A252,Accounts!$A$2:$A$51,0))="","",INDEX(Accounts!$H$2:$H$51,MATCH($A252,Accounts!$A$2:$A$51,0))))</f>
        <v/>
      </c>
      <c r="M252">
        <f>IF(OR($A252="",$L252=""),"",$C252-$L252)</f>
        <v/>
      </c>
      <c r="N252">
        <f>IF($M252="","",MIN($C252,$D252,$F252)-$M252)</f>
        <v/>
      </c>
      <c r="O252">
        <f>IF($A252="","",IF($J252="Intraday trailing",MAX($H252,_xlfn.MAXIFS($V$1:$V251,$A$1:$A251,$A252)),MAX($H252,_xlfn.MAXIFS($D$1:$D251,$A$1:$A251,$A252))))</f>
        <v/>
      </c>
      <c r="P252">
        <f>IF($A252="","",IF($J252="Intraday trailing",MAX($O252,MAX($C252,$D252,$E252)),MAX($O252,$D252)))</f>
        <v/>
      </c>
      <c r="Q252">
        <f>IF($A252="","",IF($J252="Static",$H252-$I252,IF($J252="EOD trailing",IF($K252="",$O252-$I252,MIN($O252-$I252,$K252)),IF($K252="",$P252-$I252,MIN($P252-$I252,$K252)))))</f>
        <v/>
      </c>
      <c r="R252">
        <f>IF($A252="","",IF($J252="Static",$H252-$I252,IF($K252="",$P252-$I252,MIN($P252-$I252,$K252))))</f>
        <v/>
      </c>
      <c r="S252">
        <f>IF($A252="","",MIN($C252,$D252,$F252)-$Q252)</f>
        <v/>
      </c>
      <c r="T252">
        <f>IF($A252="","",$D252-$R252)</f>
        <v/>
      </c>
      <c r="U252">
        <f>IF($A252="","",IF(OR($S252&lt;=0,$T252&lt;=0,AND($N252&lt;&gt;"",$N252&lt;=0)),"LIMIT HIT","OK"))</f>
        <v/>
      </c>
      <c r="V252">
        <f>IF($A252="","",MAX($C252,$D252,$E252))</f>
        <v/>
      </c>
    </row>
    <row r="253">
      <c r="B253" s="7" t="n"/>
      <c r="G253">
        <f>IF($A253="","",$D253-$C253)</f>
        <v/>
      </c>
      <c r="H253">
        <f>IF($A253="","",INDEX(Accounts!$D$2:$D$51,MATCH($A253,Accounts!$A$2:$A$51,0)))</f>
        <v/>
      </c>
      <c r="I253">
        <f>IF($A253="","",INDEX(Accounts!$E$2:$E$51,MATCH($A253,Accounts!$A$2:$A$51,0)))</f>
        <v/>
      </c>
      <c r="J253">
        <f>IF($A253="","",INDEX(Accounts!$F$2:$F$51,MATCH($A253,Accounts!$A$2:$A$51,0)))</f>
        <v/>
      </c>
      <c r="K253">
        <f>IF($A253="","",IF(INDEX(Accounts!$G$2:$G$51,MATCH($A253,Accounts!$A$2:$A$51,0))="","",INDEX(Accounts!$G$2:$G$51,MATCH($A253,Accounts!$A$2:$A$51,0))))</f>
        <v/>
      </c>
      <c r="L253">
        <f>IF($A253="","",IF(INDEX(Accounts!$H$2:$H$51,MATCH($A253,Accounts!$A$2:$A$51,0))="","",INDEX(Accounts!$H$2:$H$51,MATCH($A253,Accounts!$A$2:$A$51,0))))</f>
        <v/>
      </c>
      <c r="M253">
        <f>IF(OR($A253="",$L253=""),"",$C253-$L253)</f>
        <v/>
      </c>
      <c r="N253">
        <f>IF($M253="","",MIN($C253,$D253,$F253)-$M253)</f>
        <v/>
      </c>
      <c r="O253">
        <f>IF($A253="","",IF($J253="Intraday trailing",MAX($H253,_xlfn.MAXIFS($V$1:$V252,$A$1:$A252,$A253)),MAX($H253,_xlfn.MAXIFS($D$1:$D252,$A$1:$A252,$A253))))</f>
        <v/>
      </c>
      <c r="P253">
        <f>IF($A253="","",IF($J253="Intraday trailing",MAX($O253,MAX($C253,$D253,$E253)),MAX($O253,$D253)))</f>
        <v/>
      </c>
      <c r="Q253">
        <f>IF($A253="","",IF($J253="Static",$H253-$I253,IF($J253="EOD trailing",IF($K253="",$O253-$I253,MIN($O253-$I253,$K253)),IF($K253="",$P253-$I253,MIN($P253-$I253,$K253)))))</f>
        <v/>
      </c>
      <c r="R253">
        <f>IF($A253="","",IF($J253="Static",$H253-$I253,IF($K253="",$P253-$I253,MIN($P253-$I253,$K253))))</f>
        <v/>
      </c>
      <c r="S253">
        <f>IF($A253="","",MIN($C253,$D253,$F253)-$Q253)</f>
        <v/>
      </c>
      <c r="T253">
        <f>IF($A253="","",$D253-$R253)</f>
        <v/>
      </c>
      <c r="U253">
        <f>IF($A253="","",IF(OR($S253&lt;=0,$T253&lt;=0,AND($N253&lt;&gt;"",$N253&lt;=0)),"LIMIT HIT","OK"))</f>
        <v/>
      </c>
      <c r="V253">
        <f>IF($A253="","",MAX($C253,$D253,$E253))</f>
        <v/>
      </c>
    </row>
    <row r="254">
      <c r="B254" s="7" t="n"/>
      <c r="G254">
        <f>IF($A254="","",$D254-$C254)</f>
        <v/>
      </c>
      <c r="H254">
        <f>IF($A254="","",INDEX(Accounts!$D$2:$D$51,MATCH($A254,Accounts!$A$2:$A$51,0)))</f>
        <v/>
      </c>
      <c r="I254">
        <f>IF($A254="","",INDEX(Accounts!$E$2:$E$51,MATCH($A254,Accounts!$A$2:$A$51,0)))</f>
        <v/>
      </c>
      <c r="J254">
        <f>IF($A254="","",INDEX(Accounts!$F$2:$F$51,MATCH($A254,Accounts!$A$2:$A$51,0)))</f>
        <v/>
      </c>
      <c r="K254">
        <f>IF($A254="","",IF(INDEX(Accounts!$G$2:$G$51,MATCH($A254,Accounts!$A$2:$A$51,0))="","",INDEX(Accounts!$G$2:$G$51,MATCH($A254,Accounts!$A$2:$A$51,0))))</f>
        <v/>
      </c>
      <c r="L254">
        <f>IF($A254="","",IF(INDEX(Accounts!$H$2:$H$51,MATCH($A254,Accounts!$A$2:$A$51,0))="","",INDEX(Accounts!$H$2:$H$51,MATCH($A254,Accounts!$A$2:$A$51,0))))</f>
        <v/>
      </c>
      <c r="M254">
        <f>IF(OR($A254="",$L254=""),"",$C254-$L254)</f>
        <v/>
      </c>
      <c r="N254">
        <f>IF($M254="","",MIN($C254,$D254,$F254)-$M254)</f>
        <v/>
      </c>
      <c r="O254">
        <f>IF($A254="","",IF($J254="Intraday trailing",MAX($H254,_xlfn.MAXIFS($V$1:$V253,$A$1:$A253,$A254)),MAX($H254,_xlfn.MAXIFS($D$1:$D253,$A$1:$A253,$A254))))</f>
        <v/>
      </c>
      <c r="P254">
        <f>IF($A254="","",IF($J254="Intraday trailing",MAX($O254,MAX($C254,$D254,$E254)),MAX($O254,$D254)))</f>
        <v/>
      </c>
      <c r="Q254">
        <f>IF($A254="","",IF($J254="Static",$H254-$I254,IF($J254="EOD trailing",IF($K254="",$O254-$I254,MIN($O254-$I254,$K254)),IF($K254="",$P254-$I254,MIN($P254-$I254,$K254)))))</f>
        <v/>
      </c>
      <c r="R254">
        <f>IF($A254="","",IF($J254="Static",$H254-$I254,IF($K254="",$P254-$I254,MIN($P254-$I254,$K254))))</f>
        <v/>
      </c>
      <c r="S254">
        <f>IF($A254="","",MIN($C254,$D254,$F254)-$Q254)</f>
        <v/>
      </c>
      <c r="T254">
        <f>IF($A254="","",$D254-$R254)</f>
        <v/>
      </c>
      <c r="U254">
        <f>IF($A254="","",IF(OR($S254&lt;=0,$T254&lt;=0,AND($N254&lt;&gt;"",$N254&lt;=0)),"LIMIT HIT","OK"))</f>
        <v/>
      </c>
      <c r="V254">
        <f>IF($A254="","",MAX($C254,$D254,$E254))</f>
        <v/>
      </c>
    </row>
    <row r="255">
      <c r="B255" s="7" t="n"/>
      <c r="G255">
        <f>IF($A255="","",$D255-$C255)</f>
        <v/>
      </c>
      <c r="H255">
        <f>IF($A255="","",INDEX(Accounts!$D$2:$D$51,MATCH($A255,Accounts!$A$2:$A$51,0)))</f>
        <v/>
      </c>
      <c r="I255">
        <f>IF($A255="","",INDEX(Accounts!$E$2:$E$51,MATCH($A255,Accounts!$A$2:$A$51,0)))</f>
        <v/>
      </c>
      <c r="J255">
        <f>IF($A255="","",INDEX(Accounts!$F$2:$F$51,MATCH($A255,Accounts!$A$2:$A$51,0)))</f>
        <v/>
      </c>
      <c r="K255">
        <f>IF($A255="","",IF(INDEX(Accounts!$G$2:$G$51,MATCH($A255,Accounts!$A$2:$A$51,0))="","",INDEX(Accounts!$G$2:$G$51,MATCH($A255,Accounts!$A$2:$A$51,0))))</f>
        <v/>
      </c>
      <c r="L255">
        <f>IF($A255="","",IF(INDEX(Accounts!$H$2:$H$51,MATCH($A255,Accounts!$A$2:$A$51,0))="","",INDEX(Accounts!$H$2:$H$51,MATCH($A255,Accounts!$A$2:$A$51,0))))</f>
        <v/>
      </c>
      <c r="M255">
        <f>IF(OR($A255="",$L255=""),"",$C255-$L255)</f>
        <v/>
      </c>
      <c r="N255">
        <f>IF($M255="","",MIN($C255,$D255,$F255)-$M255)</f>
        <v/>
      </c>
      <c r="O255">
        <f>IF($A255="","",IF($J255="Intraday trailing",MAX($H255,_xlfn.MAXIFS($V$1:$V254,$A$1:$A254,$A255)),MAX($H255,_xlfn.MAXIFS($D$1:$D254,$A$1:$A254,$A255))))</f>
        <v/>
      </c>
      <c r="P255">
        <f>IF($A255="","",IF($J255="Intraday trailing",MAX($O255,MAX($C255,$D255,$E255)),MAX($O255,$D255)))</f>
        <v/>
      </c>
      <c r="Q255">
        <f>IF($A255="","",IF($J255="Static",$H255-$I255,IF($J255="EOD trailing",IF($K255="",$O255-$I255,MIN($O255-$I255,$K255)),IF($K255="",$P255-$I255,MIN($P255-$I255,$K255)))))</f>
        <v/>
      </c>
      <c r="R255">
        <f>IF($A255="","",IF($J255="Static",$H255-$I255,IF($K255="",$P255-$I255,MIN($P255-$I255,$K255))))</f>
        <v/>
      </c>
      <c r="S255">
        <f>IF($A255="","",MIN($C255,$D255,$F255)-$Q255)</f>
        <v/>
      </c>
      <c r="T255">
        <f>IF($A255="","",$D255-$R255)</f>
        <v/>
      </c>
      <c r="U255">
        <f>IF($A255="","",IF(OR($S255&lt;=0,$T255&lt;=0,AND($N255&lt;&gt;"",$N255&lt;=0)),"LIMIT HIT","OK"))</f>
        <v/>
      </c>
      <c r="V255">
        <f>IF($A255="","",MAX($C255,$D255,$E255))</f>
        <v/>
      </c>
    </row>
    <row r="256">
      <c r="B256" s="7" t="n"/>
      <c r="G256">
        <f>IF($A256="","",$D256-$C256)</f>
        <v/>
      </c>
      <c r="H256">
        <f>IF($A256="","",INDEX(Accounts!$D$2:$D$51,MATCH($A256,Accounts!$A$2:$A$51,0)))</f>
        <v/>
      </c>
      <c r="I256">
        <f>IF($A256="","",INDEX(Accounts!$E$2:$E$51,MATCH($A256,Accounts!$A$2:$A$51,0)))</f>
        <v/>
      </c>
      <c r="J256">
        <f>IF($A256="","",INDEX(Accounts!$F$2:$F$51,MATCH($A256,Accounts!$A$2:$A$51,0)))</f>
        <v/>
      </c>
      <c r="K256">
        <f>IF($A256="","",IF(INDEX(Accounts!$G$2:$G$51,MATCH($A256,Accounts!$A$2:$A$51,0))="","",INDEX(Accounts!$G$2:$G$51,MATCH($A256,Accounts!$A$2:$A$51,0))))</f>
        <v/>
      </c>
      <c r="L256">
        <f>IF($A256="","",IF(INDEX(Accounts!$H$2:$H$51,MATCH($A256,Accounts!$A$2:$A$51,0))="","",INDEX(Accounts!$H$2:$H$51,MATCH($A256,Accounts!$A$2:$A$51,0))))</f>
        <v/>
      </c>
      <c r="M256">
        <f>IF(OR($A256="",$L256=""),"",$C256-$L256)</f>
        <v/>
      </c>
      <c r="N256">
        <f>IF($M256="","",MIN($C256,$D256,$F256)-$M256)</f>
        <v/>
      </c>
      <c r="O256">
        <f>IF($A256="","",IF($J256="Intraday trailing",MAX($H256,_xlfn.MAXIFS($V$1:$V255,$A$1:$A255,$A256)),MAX($H256,_xlfn.MAXIFS($D$1:$D255,$A$1:$A255,$A256))))</f>
        <v/>
      </c>
      <c r="P256">
        <f>IF($A256="","",IF($J256="Intraday trailing",MAX($O256,MAX($C256,$D256,$E256)),MAX($O256,$D256)))</f>
        <v/>
      </c>
      <c r="Q256">
        <f>IF($A256="","",IF($J256="Static",$H256-$I256,IF($J256="EOD trailing",IF($K256="",$O256-$I256,MIN($O256-$I256,$K256)),IF($K256="",$P256-$I256,MIN($P256-$I256,$K256)))))</f>
        <v/>
      </c>
      <c r="R256">
        <f>IF($A256="","",IF($J256="Static",$H256-$I256,IF($K256="",$P256-$I256,MIN($P256-$I256,$K256))))</f>
        <v/>
      </c>
      <c r="S256">
        <f>IF($A256="","",MIN($C256,$D256,$F256)-$Q256)</f>
        <v/>
      </c>
      <c r="T256">
        <f>IF($A256="","",$D256-$R256)</f>
        <v/>
      </c>
      <c r="U256">
        <f>IF($A256="","",IF(OR($S256&lt;=0,$T256&lt;=0,AND($N256&lt;&gt;"",$N256&lt;=0)),"LIMIT HIT","OK"))</f>
        <v/>
      </c>
      <c r="V256">
        <f>IF($A256="","",MAX($C256,$D256,$E256))</f>
        <v/>
      </c>
    </row>
    <row r="257">
      <c r="B257" s="7" t="n"/>
      <c r="G257">
        <f>IF($A257="","",$D257-$C257)</f>
        <v/>
      </c>
      <c r="H257">
        <f>IF($A257="","",INDEX(Accounts!$D$2:$D$51,MATCH($A257,Accounts!$A$2:$A$51,0)))</f>
        <v/>
      </c>
      <c r="I257">
        <f>IF($A257="","",INDEX(Accounts!$E$2:$E$51,MATCH($A257,Accounts!$A$2:$A$51,0)))</f>
        <v/>
      </c>
      <c r="J257">
        <f>IF($A257="","",INDEX(Accounts!$F$2:$F$51,MATCH($A257,Accounts!$A$2:$A$51,0)))</f>
        <v/>
      </c>
      <c r="K257">
        <f>IF($A257="","",IF(INDEX(Accounts!$G$2:$G$51,MATCH($A257,Accounts!$A$2:$A$51,0))="","",INDEX(Accounts!$G$2:$G$51,MATCH($A257,Accounts!$A$2:$A$51,0))))</f>
        <v/>
      </c>
      <c r="L257">
        <f>IF($A257="","",IF(INDEX(Accounts!$H$2:$H$51,MATCH($A257,Accounts!$A$2:$A$51,0))="","",INDEX(Accounts!$H$2:$H$51,MATCH($A257,Accounts!$A$2:$A$51,0))))</f>
        <v/>
      </c>
      <c r="M257">
        <f>IF(OR($A257="",$L257=""),"",$C257-$L257)</f>
        <v/>
      </c>
      <c r="N257">
        <f>IF($M257="","",MIN($C257,$D257,$F257)-$M257)</f>
        <v/>
      </c>
      <c r="O257">
        <f>IF($A257="","",IF($J257="Intraday trailing",MAX($H257,_xlfn.MAXIFS($V$1:$V256,$A$1:$A256,$A257)),MAX($H257,_xlfn.MAXIFS($D$1:$D256,$A$1:$A256,$A257))))</f>
        <v/>
      </c>
      <c r="P257">
        <f>IF($A257="","",IF($J257="Intraday trailing",MAX($O257,MAX($C257,$D257,$E257)),MAX($O257,$D257)))</f>
        <v/>
      </c>
      <c r="Q257">
        <f>IF($A257="","",IF($J257="Static",$H257-$I257,IF($J257="EOD trailing",IF($K257="",$O257-$I257,MIN($O257-$I257,$K257)),IF($K257="",$P257-$I257,MIN($P257-$I257,$K257)))))</f>
        <v/>
      </c>
      <c r="R257">
        <f>IF($A257="","",IF($J257="Static",$H257-$I257,IF($K257="",$P257-$I257,MIN($P257-$I257,$K257))))</f>
        <v/>
      </c>
      <c r="S257">
        <f>IF($A257="","",MIN($C257,$D257,$F257)-$Q257)</f>
        <v/>
      </c>
      <c r="T257">
        <f>IF($A257="","",$D257-$R257)</f>
        <v/>
      </c>
      <c r="U257">
        <f>IF($A257="","",IF(OR($S257&lt;=0,$T257&lt;=0,AND($N257&lt;&gt;"",$N257&lt;=0)),"LIMIT HIT","OK"))</f>
        <v/>
      </c>
      <c r="V257">
        <f>IF($A257="","",MAX($C257,$D257,$E257))</f>
        <v/>
      </c>
    </row>
    <row r="258">
      <c r="B258" s="7" t="n"/>
      <c r="G258">
        <f>IF($A258="","",$D258-$C258)</f>
        <v/>
      </c>
      <c r="H258">
        <f>IF($A258="","",INDEX(Accounts!$D$2:$D$51,MATCH($A258,Accounts!$A$2:$A$51,0)))</f>
        <v/>
      </c>
      <c r="I258">
        <f>IF($A258="","",INDEX(Accounts!$E$2:$E$51,MATCH($A258,Accounts!$A$2:$A$51,0)))</f>
        <v/>
      </c>
      <c r="J258">
        <f>IF($A258="","",INDEX(Accounts!$F$2:$F$51,MATCH($A258,Accounts!$A$2:$A$51,0)))</f>
        <v/>
      </c>
      <c r="K258">
        <f>IF($A258="","",IF(INDEX(Accounts!$G$2:$G$51,MATCH($A258,Accounts!$A$2:$A$51,0))="","",INDEX(Accounts!$G$2:$G$51,MATCH($A258,Accounts!$A$2:$A$51,0))))</f>
        <v/>
      </c>
      <c r="L258">
        <f>IF($A258="","",IF(INDEX(Accounts!$H$2:$H$51,MATCH($A258,Accounts!$A$2:$A$51,0))="","",INDEX(Accounts!$H$2:$H$51,MATCH($A258,Accounts!$A$2:$A$51,0))))</f>
        <v/>
      </c>
      <c r="M258">
        <f>IF(OR($A258="",$L258=""),"",$C258-$L258)</f>
        <v/>
      </c>
      <c r="N258">
        <f>IF($M258="","",MIN($C258,$D258,$F258)-$M258)</f>
        <v/>
      </c>
      <c r="O258">
        <f>IF($A258="","",IF($J258="Intraday trailing",MAX($H258,_xlfn.MAXIFS($V$1:$V257,$A$1:$A257,$A258)),MAX($H258,_xlfn.MAXIFS($D$1:$D257,$A$1:$A257,$A258))))</f>
        <v/>
      </c>
      <c r="P258">
        <f>IF($A258="","",IF($J258="Intraday trailing",MAX($O258,MAX($C258,$D258,$E258)),MAX($O258,$D258)))</f>
        <v/>
      </c>
      <c r="Q258">
        <f>IF($A258="","",IF($J258="Static",$H258-$I258,IF($J258="EOD trailing",IF($K258="",$O258-$I258,MIN($O258-$I258,$K258)),IF($K258="",$P258-$I258,MIN($P258-$I258,$K258)))))</f>
        <v/>
      </c>
      <c r="R258">
        <f>IF($A258="","",IF($J258="Static",$H258-$I258,IF($K258="",$P258-$I258,MIN($P258-$I258,$K258))))</f>
        <v/>
      </c>
      <c r="S258">
        <f>IF($A258="","",MIN($C258,$D258,$F258)-$Q258)</f>
        <v/>
      </c>
      <c r="T258">
        <f>IF($A258="","",$D258-$R258)</f>
        <v/>
      </c>
      <c r="U258">
        <f>IF($A258="","",IF(OR($S258&lt;=0,$T258&lt;=0,AND($N258&lt;&gt;"",$N258&lt;=0)),"LIMIT HIT","OK"))</f>
        <v/>
      </c>
      <c r="V258">
        <f>IF($A258="","",MAX($C258,$D258,$E258))</f>
        <v/>
      </c>
    </row>
    <row r="259">
      <c r="B259" s="7" t="n"/>
      <c r="G259">
        <f>IF($A259="","",$D259-$C259)</f>
        <v/>
      </c>
      <c r="H259">
        <f>IF($A259="","",INDEX(Accounts!$D$2:$D$51,MATCH($A259,Accounts!$A$2:$A$51,0)))</f>
        <v/>
      </c>
      <c r="I259">
        <f>IF($A259="","",INDEX(Accounts!$E$2:$E$51,MATCH($A259,Accounts!$A$2:$A$51,0)))</f>
        <v/>
      </c>
      <c r="J259">
        <f>IF($A259="","",INDEX(Accounts!$F$2:$F$51,MATCH($A259,Accounts!$A$2:$A$51,0)))</f>
        <v/>
      </c>
      <c r="K259">
        <f>IF($A259="","",IF(INDEX(Accounts!$G$2:$G$51,MATCH($A259,Accounts!$A$2:$A$51,0))="","",INDEX(Accounts!$G$2:$G$51,MATCH($A259,Accounts!$A$2:$A$51,0))))</f>
        <v/>
      </c>
      <c r="L259">
        <f>IF($A259="","",IF(INDEX(Accounts!$H$2:$H$51,MATCH($A259,Accounts!$A$2:$A$51,0))="","",INDEX(Accounts!$H$2:$H$51,MATCH($A259,Accounts!$A$2:$A$51,0))))</f>
        <v/>
      </c>
      <c r="M259">
        <f>IF(OR($A259="",$L259=""),"",$C259-$L259)</f>
        <v/>
      </c>
      <c r="N259">
        <f>IF($M259="","",MIN($C259,$D259,$F259)-$M259)</f>
        <v/>
      </c>
      <c r="O259">
        <f>IF($A259="","",IF($J259="Intraday trailing",MAX($H259,_xlfn.MAXIFS($V$1:$V258,$A$1:$A258,$A259)),MAX($H259,_xlfn.MAXIFS($D$1:$D258,$A$1:$A258,$A259))))</f>
        <v/>
      </c>
      <c r="P259">
        <f>IF($A259="","",IF($J259="Intraday trailing",MAX($O259,MAX($C259,$D259,$E259)),MAX($O259,$D259)))</f>
        <v/>
      </c>
      <c r="Q259">
        <f>IF($A259="","",IF($J259="Static",$H259-$I259,IF($J259="EOD trailing",IF($K259="",$O259-$I259,MIN($O259-$I259,$K259)),IF($K259="",$P259-$I259,MIN($P259-$I259,$K259)))))</f>
        <v/>
      </c>
      <c r="R259">
        <f>IF($A259="","",IF($J259="Static",$H259-$I259,IF($K259="",$P259-$I259,MIN($P259-$I259,$K259))))</f>
        <v/>
      </c>
      <c r="S259">
        <f>IF($A259="","",MIN($C259,$D259,$F259)-$Q259)</f>
        <v/>
      </c>
      <c r="T259">
        <f>IF($A259="","",$D259-$R259)</f>
        <v/>
      </c>
      <c r="U259">
        <f>IF($A259="","",IF(OR($S259&lt;=0,$T259&lt;=0,AND($N259&lt;&gt;"",$N259&lt;=0)),"LIMIT HIT","OK"))</f>
        <v/>
      </c>
      <c r="V259">
        <f>IF($A259="","",MAX($C259,$D259,$E259))</f>
        <v/>
      </c>
    </row>
    <row r="260">
      <c r="B260" s="7" t="n"/>
      <c r="G260">
        <f>IF($A260="","",$D260-$C260)</f>
        <v/>
      </c>
      <c r="H260">
        <f>IF($A260="","",INDEX(Accounts!$D$2:$D$51,MATCH($A260,Accounts!$A$2:$A$51,0)))</f>
        <v/>
      </c>
      <c r="I260">
        <f>IF($A260="","",INDEX(Accounts!$E$2:$E$51,MATCH($A260,Accounts!$A$2:$A$51,0)))</f>
        <v/>
      </c>
      <c r="J260">
        <f>IF($A260="","",INDEX(Accounts!$F$2:$F$51,MATCH($A260,Accounts!$A$2:$A$51,0)))</f>
        <v/>
      </c>
      <c r="K260">
        <f>IF($A260="","",IF(INDEX(Accounts!$G$2:$G$51,MATCH($A260,Accounts!$A$2:$A$51,0))="","",INDEX(Accounts!$G$2:$G$51,MATCH($A260,Accounts!$A$2:$A$51,0))))</f>
        <v/>
      </c>
      <c r="L260">
        <f>IF($A260="","",IF(INDEX(Accounts!$H$2:$H$51,MATCH($A260,Accounts!$A$2:$A$51,0))="","",INDEX(Accounts!$H$2:$H$51,MATCH($A260,Accounts!$A$2:$A$51,0))))</f>
        <v/>
      </c>
      <c r="M260">
        <f>IF(OR($A260="",$L260=""),"",$C260-$L260)</f>
        <v/>
      </c>
      <c r="N260">
        <f>IF($M260="","",MIN($C260,$D260,$F260)-$M260)</f>
        <v/>
      </c>
      <c r="O260">
        <f>IF($A260="","",IF($J260="Intraday trailing",MAX($H260,_xlfn.MAXIFS($V$1:$V259,$A$1:$A259,$A260)),MAX($H260,_xlfn.MAXIFS($D$1:$D259,$A$1:$A259,$A260))))</f>
        <v/>
      </c>
      <c r="P260">
        <f>IF($A260="","",IF($J260="Intraday trailing",MAX($O260,MAX($C260,$D260,$E260)),MAX($O260,$D260)))</f>
        <v/>
      </c>
      <c r="Q260">
        <f>IF($A260="","",IF($J260="Static",$H260-$I260,IF($J260="EOD trailing",IF($K260="",$O260-$I260,MIN($O260-$I260,$K260)),IF($K260="",$P260-$I260,MIN($P260-$I260,$K260)))))</f>
        <v/>
      </c>
      <c r="R260">
        <f>IF($A260="","",IF($J260="Static",$H260-$I260,IF($K260="",$P260-$I260,MIN($P260-$I260,$K260))))</f>
        <v/>
      </c>
      <c r="S260">
        <f>IF($A260="","",MIN($C260,$D260,$F260)-$Q260)</f>
        <v/>
      </c>
      <c r="T260">
        <f>IF($A260="","",$D260-$R260)</f>
        <v/>
      </c>
      <c r="U260">
        <f>IF($A260="","",IF(OR($S260&lt;=0,$T260&lt;=0,AND($N260&lt;&gt;"",$N260&lt;=0)),"LIMIT HIT","OK"))</f>
        <v/>
      </c>
      <c r="V260">
        <f>IF($A260="","",MAX($C260,$D260,$E260))</f>
        <v/>
      </c>
    </row>
    <row r="261">
      <c r="B261" s="7" t="n"/>
      <c r="G261">
        <f>IF($A261="","",$D261-$C261)</f>
        <v/>
      </c>
      <c r="H261">
        <f>IF($A261="","",INDEX(Accounts!$D$2:$D$51,MATCH($A261,Accounts!$A$2:$A$51,0)))</f>
        <v/>
      </c>
      <c r="I261">
        <f>IF($A261="","",INDEX(Accounts!$E$2:$E$51,MATCH($A261,Accounts!$A$2:$A$51,0)))</f>
        <v/>
      </c>
      <c r="J261">
        <f>IF($A261="","",INDEX(Accounts!$F$2:$F$51,MATCH($A261,Accounts!$A$2:$A$51,0)))</f>
        <v/>
      </c>
      <c r="K261">
        <f>IF($A261="","",IF(INDEX(Accounts!$G$2:$G$51,MATCH($A261,Accounts!$A$2:$A$51,0))="","",INDEX(Accounts!$G$2:$G$51,MATCH($A261,Accounts!$A$2:$A$51,0))))</f>
        <v/>
      </c>
      <c r="L261">
        <f>IF($A261="","",IF(INDEX(Accounts!$H$2:$H$51,MATCH($A261,Accounts!$A$2:$A$51,0))="","",INDEX(Accounts!$H$2:$H$51,MATCH($A261,Accounts!$A$2:$A$51,0))))</f>
        <v/>
      </c>
      <c r="M261">
        <f>IF(OR($A261="",$L261=""),"",$C261-$L261)</f>
        <v/>
      </c>
      <c r="N261">
        <f>IF($M261="","",MIN($C261,$D261,$F261)-$M261)</f>
        <v/>
      </c>
      <c r="O261">
        <f>IF($A261="","",IF($J261="Intraday trailing",MAX($H261,_xlfn.MAXIFS($V$1:$V260,$A$1:$A260,$A261)),MAX($H261,_xlfn.MAXIFS($D$1:$D260,$A$1:$A260,$A261))))</f>
        <v/>
      </c>
      <c r="P261">
        <f>IF($A261="","",IF($J261="Intraday trailing",MAX($O261,MAX($C261,$D261,$E261)),MAX($O261,$D261)))</f>
        <v/>
      </c>
      <c r="Q261">
        <f>IF($A261="","",IF($J261="Static",$H261-$I261,IF($J261="EOD trailing",IF($K261="",$O261-$I261,MIN($O261-$I261,$K261)),IF($K261="",$P261-$I261,MIN($P261-$I261,$K261)))))</f>
        <v/>
      </c>
      <c r="R261">
        <f>IF($A261="","",IF($J261="Static",$H261-$I261,IF($K261="",$P261-$I261,MIN($P261-$I261,$K261))))</f>
        <v/>
      </c>
      <c r="S261">
        <f>IF($A261="","",MIN($C261,$D261,$F261)-$Q261)</f>
        <v/>
      </c>
      <c r="T261">
        <f>IF($A261="","",$D261-$R261)</f>
        <v/>
      </c>
      <c r="U261">
        <f>IF($A261="","",IF(OR($S261&lt;=0,$T261&lt;=0,AND($N261&lt;&gt;"",$N261&lt;=0)),"LIMIT HIT","OK"))</f>
        <v/>
      </c>
      <c r="V261">
        <f>IF($A261="","",MAX($C261,$D261,$E261))</f>
        <v/>
      </c>
    </row>
    <row r="262">
      <c r="B262" s="7" t="n"/>
      <c r="G262">
        <f>IF($A262="","",$D262-$C262)</f>
        <v/>
      </c>
      <c r="H262">
        <f>IF($A262="","",INDEX(Accounts!$D$2:$D$51,MATCH($A262,Accounts!$A$2:$A$51,0)))</f>
        <v/>
      </c>
      <c r="I262">
        <f>IF($A262="","",INDEX(Accounts!$E$2:$E$51,MATCH($A262,Accounts!$A$2:$A$51,0)))</f>
        <v/>
      </c>
      <c r="J262">
        <f>IF($A262="","",INDEX(Accounts!$F$2:$F$51,MATCH($A262,Accounts!$A$2:$A$51,0)))</f>
        <v/>
      </c>
      <c r="K262">
        <f>IF($A262="","",IF(INDEX(Accounts!$G$2:$G$51,MATCH($A262,Accounts!$A$2:$A$51,0))="","",INDEX(Accounts!$G$2:$G$51,MATCH($A262,Accounts!$A$2:$A$51,0))))</f>
        <v/>
      </c>
      <c r="L262">
        <f>IF($A262="","",IF(INDEX(Accounts!$H$2:$H$51,MATCH($A262,Accounts!$A$2:$A$51,0))="","",INDEX(Accounts!$H$2:$H$51,MATCH($A262,Accounts!$A$2:$A$51,0))))</f>
        <v/>
      </c>
      <c r="M262">
        <f>IF(OR($A262="",$L262=""),"",$C262-$L262)</f>
        <v/>
      </c>
      <c r="N262">
        <f>IF($M262="","",MIN($C262,$D262,$F262)-$M262)</f>
        <v/>
      </c>
      <c r="O262">
        <f>IF($A262="","",IF($J262="Intraday trailing",MAX($H262,_xlfn.MAXIFS($V$1:$V261,$A$1:$A261,$A262)),MAX($H262,_xlfn.MAXIFS($D$1:$D261,$A$1:$A261,$A262))))</f>
        <v/>
      </c>
      <c r="P262">
        <f>IF($A262="","",IF($J262="Intraday trailing",MAX($O262,MAX($C262,$D262,$E262)),MAX($O262,$D262)))</f>
        <v/>
      </c>
      <c r="Q262">
        <f>IF($A262="","",IF($J262="Static",$H262-$I262,IF($J262="EOD trailing",IF($K262="",$O262-$I262,MIN($O262-$I262,$K262)),IF($K262="",$P262-$I262,MIN($P262-$I262,$K262)))))</f>
        <v/>
      </c>
      <c r="R262">
        <f>IF($A262="","",IF($J262="Static",$H262-$I262,IF($K262="",$P262-$I262,MIN($P262-$I262,$K262))))</f>
        <v/>
      </c>
      <c r="S262">
        <f>IF($A262="","",MIN($C262,$D262,$F262)-$Q262)</f>
        <v/>
      </c>
      <c r="T262">
        <f>IF($A262="","",$D262-$R262)</f>
        <v/>
      </c>
      <c r="U262">
        <f>IF($A262="","",IF(OR($S262&lt;=0,$T262&lt;=0,AND($N262&lt;&gt;"",$N262&lt;=0)),"LIMIT HIT","OK"))</f>
        <v/>
      </c>
      <c r="V262">
        <f>IF($A262="","",MAX($C262,$D262,$E262))</f>
        <v/>
      </c>
    </row>
    <row r="263">
      <c r="B263" s="7" t="n"/>
      <c r="G263">
        <f>IF($A263="","",$D263-$C263)</f>
        <v/>
      </c>
      <c r="H263">
        <f>IF($A263="","",INDEX(Accounts!$D$2:$D$51,MATCH($A263,Accounts!$A$2:$A$51,0)))</f>
        <v/>
      </c>
      <c r="I263">
        <f>IF($A263="","",INDEX(Accounts!$E$2:$E$51,MATCH($A263,Accounts!$A$2:$A$51,0)))</f>
        <v/>
      </c>
      <c r="J263">
        <f>IF($A263="","",INDEX(Accounts!$F$2:$F$51,MATCH($A263,Accounts!$A$2:$A$51,0)))</f>
        <v/>
      </c>
      <c r="K263">
        <f>IF($A263="","",IF(INDEX(Accounts!$G$2:$G$51,MATCH($A263,Accounts!$A$2:$A$51,0))="","",INDEX(Accounts!$G$2:$G$51,MATCH($A263,Accounts!$A$2:$A$51,0))))</f>
        <v/>
      </c>
      <c r="L263">
        <f>IF($A263="","",IF(INDEX(Accounts!$H$2:$H$51,MATCH($A263,Accounts!$A$2:$A$51,0))="","",INDEX(Accounts!$H$2:$H$51,MATCH($A263,Accounts!$A$2:$A$51,0))))</f>
        <v/>
      </c>
      <c r="M263">
        <f>IF(OR($A263="",$L263=""),"",$C263-$L263)</f>
        <v/>
      </c>
      <c r="N263">
        <f>IF($M263="","",MIN($C263,$D263,$F263)-$M263)</f>
        <v/>
      </c>
      <c r="O263">
        <f>IF($A263="","",IF($J263="Intraday trailing",MAX($H263,_xlfn.MAXIFS($V$1:$V262,$A$1:$A262,$A263)),MAX($H263,_xlfn.MAXIFS($D$1:$D262,$A$1:$A262,$A263))))</f>
        <v/>
      </c>
      <c r="P263">
        <f>IF($A263="","",IF($J263="Intraday trailing",MAX($O263,MAX($C263,$D263,$E263)),MAX($O263,$D263)))</f>
        <v/>
      </c>
      <c r="Q263">
        <f>IF($A263="","",IF($J263="Static",$H263-$I263,IF($J263="EOD trailing",IF($K263="",$O263-$I263,MIN($O263-$I263,$K263)),IF($K263="",$P263-$I263,MIN($P263-$I263,$K263)))))</f>
        <v/>
      </c>
      <c r="R263">
        <f>IF($A263="","",IF($J263="Static",$H263-$I263,IF($K263="",$P263-$I263,MIN($P263-$I263,$K263))))</f>
        <v/>
      </c>
      <c r="S263">
        <f>IF($A263="","",MIN($C263,$D263,$F263)-$Q263)</f>
        <v/>
      </c>
      <c r="T263">
        <f>IF($A263="","",$D263-$R263)</f>
        <v/>
      </c>
      <c r="U263">
        <f>IF($A263="","",IF(OR($S263&lt;=0,$T263&lt;=0,AND($N263&lt;&gt;"",$N263&lt;=0)),"LIMIT HIT","OK"))</f>
        <v/>
      </c>
      <c r="V263">
        <f>IF($A263="","",MAX($C263,$D263,$E263))</f>
        <v/>
      </c>
    </row>
    <row r="264">
      <c r="B264" s="7" t="n"/>
      <c r="G264">
        <f>IF($A264="","",$D264-$C264)</f>
        <v/>
      </c>
      <c r="H264">
        <f>IF($A264="","",INDEX(Accounts!$D$2:$D$51,MATCH($A264,Accounts!$A$2:$A$51,0)))</f>
        <v/>
      </c>
      <c r="I264">
        <f>IF($A264="","",INDEX(Accounts!$E$2:$E$51,MATCH($A264,Accounts!$A$2:$A$51,0)))</f>
        <v/>
      </c>
      <c r="J264">
        <f>IF($A264="","",INDEX(Accounts!$F$2:$F$51,MATCH($A264,Accounts!$A$2:$A$51,0)))</f>
        <v/>
      </c>
      <c r="K264">
        <f>IF($A264="","",IF(INDEX(Accounts!$G$2:$G$51,MATCH($A264,Accounts!$A$2:$A$51,0))="","",INDEX(Accounts!$G$2:$G$51,MATCH($A264,Accounts!$A$2:$A$51,0))))</f>
        <v/>
      </c>
      <c r="L264">
        <f>IF($A264="","",IF(INDEX(Accounts!$H$2:$H$51,MATCH($A264,Accounts!$A$2:$A$51,0))="","",INDEX(Accounts!$H$2:$H$51,MATCH($A264,Accounts!$A$2:$A$51,0))))</f>
        <v/>
      </c>
      <c r="M264">
        <f>IF(OR($A264="",$L264=""),"",$C264-$L264)</f>
        <v/>
      </c>
      <c r="N264">
        <f>IF($M264="","",MIN($C264,$D264,$F264)-$M264)</f>
        <v/>
      </c>
      <c r="O264">
        <f>IF($A264="","",IF($J264="Intraday trailing",MAX($H264,_xlfn.MAXIFS($V$1:$V263,$A$1:$A263,$A264)),MAX($H264,_xlfn.MAXIFS($D$1:$D263,$A$1:$A263,$A264))))</f>
        <v/>
      </c>
      <c r="P264">
        <f>IF($A264="","",IF($J264="Intraday trailing",MAX($O264,MAX($C264,$D264,$E264)),MAX($O264,$D264)))</f>
        <v/>
      </c>
      <c r="Q264">
        <f>IF($A264="","",IF($J264="Static",$H264-$I264,IF($J264="EOD trailing",IF($K264="",$O264-$I264,MIN($O264-$I264,$K264)),IF($K264="",$P264-$I264,MIN($P264-$I264,$K264)))))</f>
        <v/>
      </c>
      <c r="R264">
        <f>IF($A264="","",IF($J264="Static",$H264-$I264,IF($K264="",$P264-$I264,MIN($P264-$I264,$K264))))</f>
        <v/>
      </c>
      <c r="S264">
        <f>IF($A264="","",MIN($C264,$D264,$F264)-$Q264)</f>
        <v/>
      </c>
      <c r="T264">
        <f>IF($A264="","",$D264-$R264)</f>
        <v/>
      </c>
      <c r="U264">
        <f>IF($A264="","",IF(OR($S264&lt;=0,$T264&lt;=0,AND($N264&lt;&gt;"",$N264&lt;=0)),"LIMIT HIT","OK"))</f>
        <v/>
      </c>
      <c r="V264">
        <f>IF($A264="","",MAX($C264,$D264,$E264))</f>
        <v/>
      </c>
    </row>
    <row r="265">
      <c r="B265" s="7" t="n"/>
      <c r="G265">
        <f>IF($A265="","",$D265-$C265)</f>
        <v/>
      </c>
      <c r="H265">
        <f>IF($A265="","",INDEX(Accounts!$D$2:$D$51,MATCH($A265,Accounts!$A$2:$A$51,0)))</f>
        <v/>
      </c>
      <c r="I265">
        <f>IF($A265="","",INDEX(Accounts!$E$2:$E$51,MATCH($A265,Accounts!$A$2:$A$51,0)))</f>
        <v/>
      </c>
      <c r="J265">
        <f>IF($A265="","",INDEX(Accounts!$F$2:$F$51,MATCH($A265,Accounts!$A$2:$A$51,0)))</f>
        <v/>
      </c>
      <c r="K265">
        <f>IF($A265="","",IF(INDEX(Accounts!$G$2:$G$51,MATCH($A265,Accounts!$A$2:$A$51,0))="","",INDEX(Accounts!$G$2:$G$51,MATCH($A265,Accounts!$A$2:$A$51,0))))</f>
        <v/>
      </c>
      <c r="L265">
        <f>IF($A265="","",IF(INDEX(Accounts!$H$2:$H$51,MATCH($A265,Accounts!$A$2:$A$51,0))="","",INDEX(Accounts!$H$2:$H$51,MATCH($A265,Accounts!$A$2:$A$51,0))))</f>
        <v/>
      </c>
      <c r="M265">
        <f>IF(OR($A265="",$L265=""),"",$C265-$L265)</f>
        <v/>
      </c>
      <c r="N265">
        <f>IF($M265="","",MIN($C265,$D265,$F265)-$M265)</f>
        <v/>
      </c>
      <c r="O265">
        <f>IF($A265="","",IF($J265="Intraday trailing",MAX($H265,_xlfn.MAXIFS($V$1:$V264,$A$1:$A264,$A265)),MAX($H265,_xlfn.MAXIFS($D$1:$D264,$A$1:$A264,$A265))))</f>
        <v/>
      </c>
      <c r="P265">
        <f>IF($A265="","",IF($J265="Intraday trailing",MAX($O265,MAX($C265,$D265,$E265)),MAX($O265,$D265)))</f>
        <v/>
      </c>
      <c r="Q265">
        <f>IF($A265="","",IF($J265="Static",$H265-$I265,IF($J265="EOD trailing",IF($K265="",$O265-$I265,MIN($O265-$I265,$K265)),IF($K265="",$P265-$I265,MIN($P265-$I265,$K265)))))</f>
        <v/>
      </c>
      <c r="R265">
        <f>IF($A265="","",IF($J265="Static",$H265-$I265,IF($K265="",$P265-$I265,MIN($P265-$I265,$K265))))</f>
        <v/>
      </c>
      <c r="S265">
        <f>IF($A265="","",MIN($C265,$D265,$F265)-$Q265)</f>
        <v/>
      </c>
      <c r="T265">
        <f>IF($A265="","",$D265-$R265)</f>
        <v/>
      </c>
      <c r="U265">
        <f>IF($A265="","",IF(OR($S265&lt;=0,$T265&lt;=0,AND($N265&lt;&gt;"",$N265&lt;=0)),"LIMIT HIT","OK"))</f>
        <v/>
      </c>
      <c r="V265">
        <f>IF($A265="","",MAX($C265,$D265,$E265))</f>
        <v/>
      </c>
    </row>
    <row r="266">
      <c r="B266" s="7" t="n"/>
      <c r="G266">
        <f>IF($A266="","",$D266-$C266)</f>
        <v/>
      </c>
      <c r="H266">
        <f>IF($A266="","",INDEX(Accounts!$D$2:$D$51,MATCH($A266,Accounts!$A$2:$A$51,0)))</f>
        <v/>
      </c>
      <c r="I266">
        <f>IF($A266="","",INDEX(Accounts!$E$2:$E$51,MATCH($A266,Accounts!$A$2:$A$51,0)))</f>
        <v/>
      </c>
      <c r="J266">
        <f>IF($A266="","",INDEX(Accounts!$F$2:$F$51,MATCH($A266,Accounts!$A$2:$A$51,0)))</f>
        <v/>
      </c>
      <c r="K266">
        <f>IF($A266="","",IF(INDEX(Accounts!$G$2:$G$51,MATCH($A266,Accounts!$A$2:$A$51,0))="","",INDEX(Accounts!$G$2:$G$51,MATCH($A266,Accounts!$A$2:$A$51,0))))</f>
        <v/>
      </c>
      <c r="L266">
        <f>IF($A266="","",IF(INDEX(Accounts!$H$2:$H$51,MATCH($A266,Accounts!$A$2:$A$51,0))="","",INDEX(Accounts!$H$2:$H$51,MATCH($A266,Accounts!$A$2:$A$51,0))))</f>
        <v/>
      </c>
      <c r="M266">
        <f>IF(OR($A266="",$L266=""),"",$C266-$L266)</f>
        <v/>
      </c>
      <c r="N266">
        <f>IF($M266="","",MIN($C266,$D266,$F266)-$M266)</f>
        <v/>
      </c>
      <c r="O266">
        <f>IF($A266="","",IF($J266="Intraday trailing",MAX($H266,_xlfn.MAXIFS($V$1:$V265,$A$1:$A265,$A266)),MAX($H266,_xlfn.MAXIFS($D$1:$D265,$A$1:$A265,$A266))))</f>
        <v/>
      </c>
      <c r="P266">
        <f>IF($A266="","",IF($J266="Intraday trailing",MAX($O266,MAX($C266,$D266,$E266)),MAX($O266,$D266)))</f>
        <v/>
      </c>
      <c r="Q266">
        <f>IF($A266="","",IF($J266="Static",$H266-$I266,IF($J266="EOD trailing",IF($K266="",$O266-$I266,MIN($O266-$I266,$K266)),IF($K266="",$P266-$I266,MIN($P266-$I266,$K266)))))</f>
        <v/>
      </c>
      <c r="R266">
        <f>IF($A266="","",IF($J266="Static",$H266-$I266,IF($K266="",$P266-$I266,MIN($P266-$I266,$K266))))</f>
        <v/>
      </c>
      <c r="S266">
        <f>IF($A266="","",MIN($C266,$D266,$F266)-$Q266)</f>
        <v/>
      </c>
      <c r="T266">
        <f>IF($A266="","",$D266-$R266)</f>
        <v/>
      </c>
      <c r="U266">
        <f>IF($A266="","",IF(OR($S266&lt;=0,$T266&lt;=0,AND($N266&lt;&gt;"",$N266&lt;=0)),"LIMIT HIT","OK"))</f>
        <v/>
      </c>
      <c r="V266">
        <f>IF($A266="","",MAX($C266,$D266,$E266))</f>
        <v/>
      </c>
    </row>
    <row r="267">
      <c r="B267" s="7" t="n"/>
      <c r="G267">
        <f>IF($A267="","",$D267-$C267)</f>
        <v/>
      </c>
      <c r="H267">
        <f>IF($A267="","",INDEX(Accounts!$D$2:$D$51,MATCH($A267,Accounts!$A$2:$A$51,0)))</f>
        <v/>
      </c>
      <c r="I267">
        <f>IF($A267="","",INDEX(Accounts!$E$2:$E$51,MATCH($A267,Accounts!$A$2:$A$51,0)))</f>
        <v/>
      </c>
      <c r="J267">
        <f>IF($A267="","",INDEX(Accounts!$F$2:$F$51,MATCH($A267,Accounts!$A$2:$A$51,0)))</f>
        <v/>
      </c>
      <c r="K267">
        <f>IF($A267="","",IF(INDEX(Accounts!$G$2:$G$51,MATCH($A267,Accounts!$A$2:$A$51,0))="","",INDEX(Accounts!$G$2:$G$51,MATCH($A267,Accounts!$A$2:$A$51,0))))</f>
        <v/>
      </c>
      <c r="L267">
        <f>IF($A267="","",IF(INDEX(Accounts!$H$2:$H$51,MATCH($A267,Accounts!$A$2:$A$51,0))="","",INDEX(Accounts!$H$2:$H$51,MATCH($A267,Accounts!$A$2:$A$51,0))))</f>
        <v/>
      </c>
      <c r="M267">
        <f>IF(OR($A267="",$L267=""),"",$C267-$L267)</f>
        <v/>
      </c>
      <c r="N267">
        <f>IF($M267="","",MIN($C267,$D267,$F267)-$M267)</f>
        <v/>
      </c>
      <c r="O267">
        <f>IF($A267="","",IF($J267="Intraday trailing",MAX($H267,_xlfn.MAXIFS($V$1:$V266,$A$1:$A266,$A267)),MAX($H267,_xlfn.MAXIFS($D$1:$D266,$A$1:$A266,$A267))))</f>
        <v/>
      </c>
      <c r="P267">
        <f>IF($A267="","",IF($J267="Intraday trailing",MAX($O267,MAX($C267,$D267,$E267)),MAX($O267,$D267)))</f>
        <v/>
      </c>
      <c r="Q267">
        <f>IF($A267="","",IF($J267="Static",$H267-$I267,IF($J267="EOD trailing",IF($K267="",$O267-$I267,MIN($O267-$I267,$K267)),IF($K267="",$P267-$I267,MIN($P267-$I267,$K267)))))</f>
        <v/>
      </c>
      <c r="R267">
        <f>IF($A267="","",IF($J267="Static",$H267-$I267,IF($K267="",$P267-$I267,MIN($P267-$I267,$K267))))</f>
        <v/>
      </c>
      <c r="S267">
        <f>IF($A267="","",MIN($C267,$D267,$F267)-$Q267)</f>
        <v/>
      </c>
      <c r="T267">
        <f>IF($A267="","",$D267-$R267)</f>
        <v/>
      </c>
      <c r="U267">
        <f>IF($A267="","",IF(OR($S267&lt;=0,$T267&lt;=0,AND($N267&lt;&gt;"",$N267&lt;=0)),"LIMIT HIT","OK"))</f>
        <v/>
      </c>
      <c r="V267">
        <f>IF($A267="","",MAX($C267,$D267,$E267))</f>
        <v/>
      </c>
    </row>
    <row r="268">
      <c r="B268" s="7" t="n"/>
      <c r="G268">
        <f>IF($A268="","",$D268-$C268)</f>
        <v/>
      </c>
      <c r="H268">
        <f>IF($A268="","",INDEX(Accounts!$D$2:$D$51,MATCH($A268,Accounts!$A$2:$A$51,0)))</f>
        <v/>
      </c>
      <c r="I268">
        <f>IF($A268="","",INDEX(Accounts!$E$2:$E$51,MATCH($A268,Accounts!$A$2:$A$51,0)))</f>
        <v/>
      </c>
      <c r="J268">
        <f>IF($A268="","",INDEX(Accounts!$F$2:$F$51,MATCH($A268,Accounts!$A$2:$A$51,0)))</f>
        <v/>
      </c>
      <c r="K268">
        <f>IF($A268="","",IF(INDEX(Accounts!$G$2:$G$51,MATCH($A268,Accounts!$A$2:$A$51,0))="","",INDEX(Accounts!$G$2:$G$51,MATCH($A268,Accounts!$A$2:$A$51,0))))</f>
        <v/>
      </c>
      <c r="L268">
        <f>IF($A268="","",IF(INDEX(Accounts!$H$2:$H$51,MATCH($A268,Accounts!$A$2:$A$51,0))="","",INDEX(Accounts!$H$2:$H$51,MATCH($A268,Accounts!$A$2:$A$51,0))))</f>
        <v/>
      </c>
      <c r="M268">
        <f>IF(OR($A268="",$L268=""),"",$C268-$L268)</f>
        <v/>
      </c>
      <c r="N268">
        <f>IF($M268="","",MIN($C268,$D268,$F268)-$M268)</f>
        <v/>
      </c>
      <c r="O268">
        <f>IF($A268="","",IF($J268="Intraday trailing",MAX($H268,_xlfn.MAXIFS($V$1:$V267,$A$1:$A267,$A268)),MAX($H268,_xlfn.MAXIFS($D$1:$D267,$A$1:$A267,$A268))))</f>
        <v/>
      </c>
      <c r="P268">
        <f>IF($A268="","",IF($J268="Intraday trailing",MAX($O268,MAX($C268,$D268,$E268)),MAX($O268,$D268)))</f>
        <v/>
      </c>
      <c r="Q268">
        <f>IF($A268="","",IF($J268="Static",$H268-$I268,IF($J268="EOD trailing",IF($K268="",$O268-$I268,MIN($O268-$I268,$K268)),IF($K268="",$P268-$I268,MIN($P268-$I268,$K268)))))</f>
        <v/>
      </c>
      <c r="R268">
        <f>IF($A268="","",IF($J268="Static",$H268-$I268,IF($K268="",$P268-$I268,MIN($P268-$I268,$K268))))</f>
        <v/>
      </c>
      <c r="S268">
        <f>IF($A268="","",MIN($C268,$D268,$F268)-$Q268)</f>
        <v/>
      </c>
      <c r="T268">
        <f>IF($A268="","",$D268-$R268)</f>
        <v/>
      </c>
      <c r="U268">
        <f>IF($A268="","",IF(OR($S268&lt;=0,$T268&lt;=0,AND($N268&lt;&gt;"",$N268&lt;=0)),"LIMIT HIT","OK"))</f>
        <v/>
      </c>
      <c r="V268">
        <f>IF($A268="","",MAX($C268,$D268,$E268))</f>
        <v/>
      </c>
    </row>
    <row r="269">
      <c r="B269" s="7" t="n"/>
      <c r="G269">
        <f>IF($A269="","",$D269-$C269)</f>
        <v/>
      </c>
      <c r="H269">
        <f>IF($A269="","",INDEX(Accounts!$D$2:$D$51,MATCH($A269,Accounts!$A$2:$A$51,0)))</f>
        <v/>
      </c>
      <c r="I269">
        <f>IF($A269="","",INDEX(Accounts!$E$2:$E$51,MATCH($A269,Accounts!$A$2:$A$51,0)))</f>
        <v/>
      </c>
      <c r="J269">
        <f>IF($A269="","",INDEX(Accounts!$F$2:$F$51,MATCH($A269,Accounts!$A$2:$A$51,0)))</f>
        <v/>
      </c>
      <c r="K269">
        <f>IF($A269="","",IF(INDEX(Accounts!$G$2:$G$51,MATCH($A269,Accounts!$A$2:$A$51,0))="","",INDEX(Accounts!$G$2:$G$51,MATCH($A269,Accounts!$A$2:$A$51,0))))</f>
        <v/>
      </c>
      <c r="L269">
        <f>IF($A269="","",IF(INDEX(Accounts!$H$2:$H$51,MATCH($A269,Accounts!$A$2:$A$51,0))="","",INDEX(Accounts!$H$2:$H$51,MATCH($A269,Accounts!$A$2:$A$51,0))))</f>
        <v/>
      </c>
      <c r="M269">
        <f>IF(OR($A269="",$L269=""),"",$C269-$L269)</f>
        <v/>
      </c>
      <c r="N269">
        <f>IF($M269="","",MIN($C269,$D269,$F269)-$M269)</f>
        <v/>
      </c>
      <c r="O269">
        <f>IF($A269="","",IF($J269="Intraday trailing",MAX($H269,_xlfn.MAXIFS($V$1:$V268,$A$1:$A268,$A269)),MAX($H269,_xlfn.MAXIFS($D$1:$D268,$A$1:$A268,$A269))))</f>
        <v/>
      </c>
      <c r="P269">
        <f>IF($A269="","",IF($J269="Intraday trailing",MAX($O269,MAX($C269,$D269,$E269)),MAX($O269,$D269)))</f>
        <v/>
      </c>
      <c r="Q269">
        <f>IF($A269="","",IF($J269="Static",$H269-$I269,IF($J269="EOD trailing",IF($K269="",$O269-$I269,MIN($O269-$I269,$K269)),IF($K269="",$P269-$I269,MIN($P269-$I269,$K269)))))</f>
        <v/>
      </c>
      <c r="R269">
        <f>IF($A269="","",IF($J269="Static",$H269-$I269,IF($K269="",$P269-$I269,MIN($P269-$I269,$K269))))</f>
        <v/>
      </c>
      <c r="S269">
        <f>IF($A269="","",MIN($C269,$D269,$F269)-$Q269)</f>
        <v/>
      </c>
      <c r="T269">
        <f>IF($A269="","",$D269-$R269)</f>
        <v/>
      </c>
      <c r="U269">
        <f>IF($A269="","",IF(OR($S269&lt;=0,$T269&lt;=0,AND($N269&lt;&gt;"",$N269&lt;=0)),"LIMIT HIT","OK"))</f>
        <v/>
      </c>
      <c r="V269">
        <f>IF($A269="","",MAX($C269,$D269,$E269))</f>
        <v/>
      </c>
    </row>
    <row r="270">
      <c r="B270" s="7" t="n"/>
      <c r="G270">
        <f>IF($A270="","",$D270-$C270)</f>
        <v/>
      </c>
      <c r="H270">
        <f>IF($A270="","",INDEX(Accounts!$D$2:$D$51,MATCH($A270,Accounts!$A$2:$A$51,0)))</f>
        <v/>
      </c>
      <c r="I270">
        <f>IF($A270="","",INDEX(Accounts!$E$2:$E$51,MATCH($A270,Accounts!$A$2:$A$51,0)))</f>
        <v/>
      </c>
      <c r="J270">
        <f>IF($A270="","",INDEX(Accounts!$F$2:$F$51,MATCH($A270,Accounts!$A$2:$A$51,0)))</f>
        <v/>
      </c>
      <c r="K270">
        <f>IF($A270="","",IF(INDEX(Accounts!$G$2:$G$51,MATCH($A270,Accounts!$A$2:$A$51,0))="","",INDEX(Accounts!$G$2:$G$51,MATCH($A270,Accounts!$A$2:$A$51,0))))</f>
        <v/>
      </c>
      <c r="L270">
        <f>IF($A270="","",IF(INDEX(Accounts!$H$2:$H$51,MATCH($A270,Accounts!$A$2:$A$51,0))="","",INDEX(Accounts!$H$2:$H$51,MATCH($A270,Accounts!$A$2:$A$51,0))))</f>
        <v/>
      </c>
      <c r="M270">
        <f>IF(OR($A270="",$L270=""),"",$C270-$L270)</f>
        <v/>
      </c>
      <c r="N270">
        <f>IF($M270="","",MIN($C270,$D270,$F270)-$M270)</f>
        <v/>
      </c>
      <c r="O270">
        <f>IF($A270="","",IF($J270="Intraday trailing",MAX($H270,_xlfn.MAXIFS($V$1:$V269,$A$1:$A269,$A270)),MAX($H270,_xlfn.MAXIFS($D$1:$D269,$A$1:$A269,$A270))))</f>
        <v/>
      </c>
      <c r="P270">
        <f>IF($A270="","",IF($J270="Intraday trailing",MAX($O270,MAX($C270,$D270,$E270)),MAX($O270,$D270)))</f>
        <v/>
      </c>
      <c r="Q270">
        <f>IF($A270="","",IF($J270="Static",$H270-$I270,IF($J270="EOD trailing",IF($K270="",$O270-$I270,MIN($O270-$I270,$K270)),IF($K270="",$P270-$I270,MIN($P270-$I270,$K270)))))</f>
        <v/>
      </c>
      <c r="R270">
        <f>IF($A270="","",IF($J270="Static",$H270-$I270,IF($K270="",$P270-$I270,MIN($P270-$I270,$K270))))</f>
        <v/>
      </c>
      <c r="S270">
        <f>IF($A270="","",MIN($C270,$D270,$F270)-$Q270)</f>
        <v/>
      </c>
      <c r="T270">
        <f>IF($A270="","",$D270-$R270)</f>
        <v/>
      </c>
      <c r="U270">
        <f>IF($A270="","",IF(OR($S270&lt;=0,$T270&lt;=0,AND($N270&lt;&gt;"",$N270&lt;=0)),"LIMIT HIT","OK"))</f>
        <v/>
      </c>
      <c r="V270">
        <f>IF($A270="","",MAX($C270,$D270,$E270))</f>
        <v/>
      </c>
    </row>
    <row r="271">
      <c r="B271" s="7" t="n"/>
      <c r="G271">
        <f>IF($A271="","",$D271-$C271)</f>
        <v/>
      </c>
      <c r="H271">
        <f>IF($A271="","",INDEX(Accounts!$D$2:$D$51,MATCH($A271,Accounts!$A$2:$A$51,0)))</f>
        <v/>
      </c>
      <c r="I271">
        <f>IF($A271="","",INDEX(Accounts!$E$2:$E$51,MATCH($A271,Accounts!$A$2:$A$51,0)))</f>
        <v/>
      </c>
      <c r="J271">
        <f>IF($A271="","",INDEX(Accounts!$F$2:$F$51,MATCH($A271,Accounts!$A$2:$A$51,0)))</f>
        <v/>
      </c>
      <c r="K271">
        <f>IF($A271="","",IF(INDEX(Accounts!$G$2:$G$51,MATCH($A271,Accounts!$A$2:$A$51,0))="","",INDEX(Accounts!$G$2:$G$51,MATCH($A271,Accounts!$A$2:$A$51,0))))</f>
        <v/>
      </c>
      <c r="L271">
        <f>IF($A271="","",IF(INDEX(Accounts!$H$2:$H$51,MATCH($A271,Accounts!$A$2:$A$51,0))="","",INDEX(Accounts!$H$2:$H$51,MATCH($A271,Accounts!$A$2:$A$51,0))))</f>
        <v/>
      </c>
      <c r="M271">
        <f>IF(OR($A271="",$L271=""),"",$C271-$L271)</f>
        <v/>
      </c>
      <c r="N271">
        <f>IF($M271="","",MIN($C271,$D271,$F271)-$M271)</f>
        <v/>
      </c>
      <c r="O271">
        <f>IF($A271="","",IF($J271="Intraday trailing",MAX($H271,_xlfn.MAXIFS($V$1:$V270,$A$1:$A270,$A271)),MAX($H271,_xlfn.MAXIFS($D$1:$D270,$A$1:$A270,$A271))))</f>
        <v/>
      </c>
      <c r="P271">
        <f>IF($A271="","",IF($J271="Intraday trailing",MAX($O271,MAX($C271,$D271,$E271)),MAX($O271,$D271)))</f>
        <v/>
      </c>
      <c r="Q271">
        <f>IF($A271="","",IF($J271="Static",$H271-$I271,IF($J271="EOD trailing",IF($K271="",$O271-$I271,MIN($O271-$I271,$K271)),IF($K271="",$P271-$I271,MIN($P271-$I271,$K271)))))</f>
        <v/>
      </c>
      <c r="R271">
        <f>IF($A271="","",IF($J271="Static",$H271-$I271,IF($K271="",$P271-$I271,MIN($P271-$I271,$K271))))</f>
        <v/>
      </c>
      <c r="S271">
        <f>IF($A271="","",MIN($C271,$D271,$F271)-$Q271)</f>
        <v/>
      </c>
      <c r="T271">
        <f>IF($A271="","",$D271-$R271)</f>
        <v/>
      </c>
      <c r="U271">
        <f>IF($A271="","",IF(OR($S271&lt;=0,$T271&lt;=0,AND($N271&lt;&gt;"",$N271&lt;=0)),"LIMIT HIT","OK"))</f>
        <v/>
      </c>
      <c r="V271">
        <f>IF($A271="","",MAX($C271,$D271,$E271))</f>
        <v/>
      </c>
    </row>
    <row r="272">
      <c r="B272" s="7" t="n"/>
      <c r="G272">
        <f>IF($A272="","",$D272-$C272)</f>
        <v/>
      </c>
      <c r="H272">
        <f>IF($A272="","",INDEX(Accounts!$D$2:$D$51,MATCH($A272,Accounts!$A$2:$A$51,0)))</f>
        <v/>
      </c>
      <c r="I272">
        <f>IF($A272="","",INDEX(Accounts!$E$2:$E$51,MATCH($A272,Accounts!$A$2:$A$51,0)))</f>
        <v/>
      </c>
      <c r="J272">
        <f>IF($A272="","",INDEX(Accounts!$F$2:$F$51,MATCH($A272,Accounts!$A$2:$A$51,0)))</f>
        <v/>
      </c>
      <c r="K272">
        <f>IF($A272="","",IF(INDEX(Accounts!$G$2:$G$51,MATCH($A272,Accounts!$A$2:$A$51,0))="","",INDEX(Accounts!$G$2:$G$51,MATCH($A272,Accounts!$A$2:$A$51,0))))</f>
        <v/>
      </c>
      <c r="L272">
        <f>IF($A272="","",IF(INDEX(Accounts!$H$2:$H$51,MATCH($A272,Accounts!$A$2:$A$51,0))="","",INDEX(Accounts!$H$2:$H$51,MATCH($A272,Accounts!$A$2:$A$51,0))))</f>
        <v/>
      </c>
      <c r="M272">
        <f>IF(OR($A272="",$L272=""),"",$C272-$L272)</f>
        <v/>
      </c>
      <c r="N272">
        <f>IF($M272="","",MIN($C272,$D272,$F272)-$M272)</f>
        <v/>
      </c>
      <c r="O272">
        <f>IF($A272="","",IF($J272="Intraday trailing",MAX($H272,_xlfn.MAXIFS($V$1:$V271,$A$1:$A271,$A272)),MAX($H272,_xlfn.MAXIFS($D$1:$D271,$A$1:$A271,$A272))))</f>
        <v/>
      </c>
      <c r="P272">
        <f>IF($A272="","",IF($J272="Intraday trailing",MAX($O272,MAX($C272,$D272,$E272)),MAX($O272,$D272)))</f>
        <v/>
      </c>
      <c r="Q272">
        <f>IF($A272="","",IF($J272="Static",$H272-$I272,IF($J272="EOD trailing",IF($K272="",$O272-$I272,MIN($O272-$I272,$K272)),IF($K272="",$P272-$I272,MIN($P272-$I272,$K272)))))</f>
        <v/>
      </c>
      <c r="R272">
        <f>IF($A272="","",IF($J272="Static",$H272-$I272,IF($K272="",$P272-$I272,MIN($P272-$I272,$K272))))</f>
        <v/>
      </c>
      <c r="S272">
        <f>IF($A272="","",MIN($C272,$D272,$F272)-$Q272)</f>
        <v/>
      </c>
      <c r="T272">
        <f>IF($A272="","",$D272-$R272)</f>
        <v/>
      </c>
      <c r="U272">
        <f>IF($A272="","",IF(OR($S272&lt;=0,$T272&lt;=0,AND($N272&lt;&gt;"",$N272&lt;=0)),"LIMIT HIT","OK"))</f>
        <v/>
      </c>
      <c r="V272">
        <f>IF($A272="","",MAX($C272,$D272,$E272))</f>
        <v/>
      </c>
    </row>
    <row r="273">
      <c r="B273" s="7" t="n"/>
      <c r="G273">
        <f>IF($A273="","",$D273-$C273)</f>
        <v/>
      </c>
      <c r="H273">
        <f>IF($A273="","",INDEX(Accounts!$D$2:$D$51,MATCH($A273,Accounts!$A$2:$A$51,0)))</f>
        <v/>
      </c>
      <c r="I273">
        <f>IF($A273="","",INDEX(Accounts!$E$2:$E$51,MATCH($A273,Accounts!$A$2:$A$51,0)))</f>
        <v/>
      </c>
      <c r="J273">
        <f>IF($A273="","",INDEX(Accounts!$F$2:$F$51,MATCH($A273,Accounts!$A$2:$A$51,0)))</f>
        <v/>
      </c>
      <c r="K273">
        <f>IF($A273="","",IF(INDEX(Accounts!$G$2:$G$51,MATCH($A273,Accounts!$A$2:$A$51,0))="","",INDEX(Accounts!$G$2:$G$51,MATCH($A273,Accounts!$A$2:$A$51,0))))</f>
        <v/>
      </c>
      <c r="L273">
        <f>IF($A273="","",IF(INDEX(Accounts!$H$2:$H$51,MATCH($A273,Accounts!$A$2:$A$51,0))="","",INDEX(Accounts!$H$2:$H$51,MATCH($A273,Accounts!$A$2:$A$51,0))))</f>
        <v/>
      </c>
      <c r="M273">
        <f>IF(OR($A273="",$L273=""),"",$C273-$L273)</f>
        <v/>
      </c>
      <c r="N273">
        <f>IF($M273="","",MIN($C273,$D273,$F273)-$M273)</f>
        <v/>
      </c>
      <c r="O273">
        <f>IF($A273="","",IF($J273="Intraday trailing",MAX($H273,_xlfn.MAXIFS($V$1:$V272,$A$1:$A272,$A273)),MAX($H273,_xlfn.MAXIFS($D$1:$D272,$A$1:$A272,$A273))))</f>
        <v/>
      </c>
      <c r="P273">
        <f>IF($A273="","",IF($J273="Intraday trailing",MAX($O273,MAX($C273,$D273,$E273)),MAX($O273,$D273)))</f>
        <v/>
      </c>
      <c r="Q273">
        <f>IF($A273="","",IF($J273="Static",$H273-$I273,IF($J273="EOD trailing",IF($K273="",$O273-$I273,MIN($O273-$I273,$K273)),IF($K273="",$P273-$I273,MIN($P273-$I273,$K273)))))</f>
        <v/>
      </c>
      <c r="R273">
        <f>IF($A273="","",IF($J273="Static",$H273-$I273,IF($K273="",$P273-$I273,MIN($P273-$I273,$K273))))</f>
        <v/>
      </c>
      <c r="S273">
        <f>IF($A273="","",MIN($C273,$D273,$F273)-$Q273)</f>
        <v/>
      </c>
      <c r="T273">
        <f>IF($A273="","",$D273-$R273)</f>
        <v/>
      </c>
      <c r="U273">
        <f>IF($A273="","",IF(OR($S273&lt;=0,$T273&lt;=0,AND($N273&lt;&gt;"",$N273&lt;=0)),"LIMIT HIT","OK"))</f>
        <v/>
      </c>
      <c r="V273">
        <f>IF($A273="","",MAX($C273,$D273,$E273))</f>
        <v/>
      </c>
    </row>
    <row r="274">
      <c r="B274" s="7" t="n"/>
      <c r="G274">
        <f>IF($A274="","",$D274-$C274)</f>
        <v/>
      </c>
      <c r="H274">
        <f>IF($A274="","",INDEX(Accounts!$D$2:$D$51,MATCH($A274,Accounts!$A$2:$A$51,0)))</f>
        <v/>
      </c>
      <c r="I274">
        <f>IF($A274="","",INDEX(Accounts!$E$2:$E$51,MATCH($A274,Accounts!$A$2:$A$51,0)))</f>
        <v/>
      </c>
      <c r="J274">
        <f>IF($A274="","",INDEX(Accounts!$F$2:$F$51,MATCH($A274,Accounts!$A$2:$A$51,0)))</f>
        <v/>
      </c>
      <c r="K274">
        <f>IF($A274="","",IF(INDEX(Accounts!$G$2:$G$51,MATCH($A274,Accounts!$A$2:$A$51,0))="","",INDEX(Accounts!$G$2:$G$51,MATCH($A274,Accounts!$A$2:$A$51,0))))</f>
        <v/>
      </c>
      <c r="L274">
        <f>IF($A274="","",IF(INDEX(Accounts!$H$2:$H$51,MATCH($A274,Accounts!$A$2:$A$51,0))="","",INDEX(Accounts!$H$2:$H$51,MATCH($A274,Accounts!$A$2:$A$51,0))))</f>
        <v/>
      </c>
      <c r="M274">
        <f>IF(OR($A274="",$L274=""),"",$C274-$L274)</f>
        <v/>
      </c>
      <c r="N274">
        <f>IF($M274="","",MIN($C274,$D274,$F274)-$M274)</f>
        <v/>
      </c>
      <c r="O274">
        <f>IF($A274="","",IF($J274="Intraday trailing",MAX($H274,_xlfn.MAXIFS($V$1:$V273,$A$1:$A273,$A274)),MAX($H274,_xlfn.MAXIFS($D$1:$D273,$A$1:$A273,$A274))))</f>
        <v/>
      </c>
      <c r="P274">
        <f>IF($A274="","",IF($J274="Intraday trailing",MAX($O274,MAX($C274,$D274,$E274)),MAX($O274,$D274)))</f>
        <v/>
      </c>
      <c r="Q274">
        <f>IF($A274="","",IF($J274="Static",$H274-$I274,IF($J274="EOD trailing",IF($K274="",$O274-$I274,MIN($O274-$I274,$K274)),IF($K274="",$P274-$I274,MIN($P274-$I274,$K274)))))</f>
        <v/>
      </c>
      <c r="R274">
        <f>IF($A274="","",IF($J274="Static",$H274-$I274,IF($K274="",$P274-$I274,MIN($P274-$I274,$K274))))</f>
        <v/>
      </c>
      <c r="S274">
        <f>IF($A274="","",MIN($C274,$D274,$F274)-$Q274)</f>
        <v/>
      </c>
      <c r="T274">
        <f>IF($A274="","",$D274-$R274)</f>
        <v/>
      </c>
      <c r="U274">
        <f>IF($A274="","",IF(OR($S274&lt;=0,$T274&lt;=0,AND($N274&lt;&gt;"",$N274&lt;=0)),"LIMIT HIT","OK"))</f>
        <v/>
      </c>
      <c r="V274">
        <f>IF($A274="","",MAX($C274,$D274,$E274))</f>
        <v/>
      </c>
    </row>
    <row r="275">
      <c r="B275" s="7" t="n"/>
      <c r="G275">
        <f>IF($A275="","",$D275-$C275)</f>
        <v/>
      </c>
      <c r="H275">
        <f>IF($A275="","",INDEX(Accounts!$D$2:$D$51,MATCH($A275,Accounts!$A$2:$A$51,0)))</f>
        <v/>
      </c>
      <c r="I275">
        <f>IF($A275="","",INDEX(Accounts!$E$2:$E$51,MATCH($A275,Accounts!$A$2:$A$51,0)))</f>
        <v/>
      </c>
      <c r="J275">
        <f>IF($A275="","",INDEX(Accounts!$F$2:$F$51,MATCH($A275,Accounts!$A$2:$A$51,0)))</f>
        <v/>
      </c>
      <c r="K275">
        <f>IF($A275="","",IF(INDEX(Accounts!$G$2:$G$51,MATCH($A275,Accounts!$A$2:$A$51,0))="","",INDEX(Accounts!$G$2:$G$51,MATCH($A275,Accounts!$A$2:$A$51,0))))</f>
        <v/>
      </c>
      <c r="L275">
        <f>IF($A275="","",IF(INDEX(Accounts!$H$2:$H$51,MATCH($A275,Accounts!$A$2:$A$51,0))="","",INDEX(Accounts!$H$2:$H$51,MATCH($A275,Accounts!$A$2:$A$51,0))))</f>
        <v/>
      </c>
      <c r="M275">
        <f>IF(OR($A275="",$L275=""),"",$C275-$L275)</f>
        <v/>
      </c>
      <c r="N275">
        <f>IF($M275="","",MIN($C275,$D275,$F275)-$M275)</f>
        <v/>
      </c>
      <c r="O275">
        <f>IF($A275="","",IF($J275="Intraday trailing",MAX($H275,_xlfn.MAXIFS($V$1:$V274,$A$1:$A274,$A275)),MAX($H275,_xlfn.MAXIFS($D$1:$D274,$A$1:$A274,$A275))))</f>
        <v/>
      </c>
      <c r="P275">
        <f>IF($A275="","",IF($J275="Intraday trailing",MAX($O275,MAX($C275,$D275,$E275)),MAX($O275,$D275)))</f>
        <v/>
      </c>
      <c r="Q275">
        <f>IF($A275="","",IF($J275="Static",$H275-$I275,IF($J275="EOD trailing",IF($K275="",$O275-$I275,MIN($O275-$I275,$K275)),IF($K275="",$P275-$I275,MIN($P275-$I275,$K275)))))</f>
        <v/>
      </c>
      <c r="R275">
        <f>IF($A275="","",IF($J275="Static",$H275-$I275,IF($K275="",$P275-$I275,MIN($P275-$I275,$K275))))</f>
        <v/>
      </c>
      <c r="S275">
        <f>IF($A275="","",MIN($C275,$D275,$F275)-$Q275)</f>
        <v/>
      </c>
      <c r="T275">
        <f>IF($A275="","",$D275-$R275)</f>
        <v/>
      </c>
      <c r="U275">
        <f>IF($A275="","",IF(OR($S275&lt;=0,$T275&lt;=0,AND($N275&lt;&gt;"",$N275&lt;=0)),"LIMIT HIT","OK"))</f>
        <v/>
      </c>
      <c r="V275">
        <f>IF($A275="","",MAX($C275,$D275,$E275))</f>
        <v/>
      </c>
    </row>
    <row r="276">
      <c r="B276" s="7" t="n"/>
      <c r="G276">
        <f>IF($A276="","",$D276-$C276)</f>
        <v/>
      </c>
      <c r="H276">
        <f>IF($A276="","",INDEX(Accounts!$D$2:$D$51,MATCH($A276,Accounts!$A$2:$A$51,0)))</f>
        <v/>
      </c>
      <c r="I276">
        <f>IF($A276="","",INDEX(Accounts!$E$2:$E$51,MATCH($A276,Accounts!$A$2:$A$51,0)))</f>
        <v/>
      </c>
      <c r="J276">
        <f>IF($A276="","",INDEX(Accounts!$F$2:$F$51,MATCH($A276,Accounts!$A$2:$A$51,0)))</f>
        <v/>
      </c>
      <c r="K276">
        <f>IF($A276="","",IF(INDEX(Accounts!$G$2:$G$51,MATCH($A276,Accounts!$A$2:$A$51,0))="","",INDEX(Accounts!$G$2:$G$51,MATCH($A276,Accounts!$A$2:$A$51,0))))</f>
        <v/>
      </c>
      <c r="L276">
        <f>IF($A276="","",IF(INDEX(Accounts!$H$2:$H$51,MATCH($A276,Accounts!$A$2:$A$51,0))="","",INDEX(Accounts!$H$2:$H$51,MATCH($A276,Accounts!$A$2:$A$51,0))))</f>
        <v/>
      </c>
      <c r="M276">
        <f>IF(OR($A276="",$L276=""),"",$C276-$L276)</f>
        <v/>
      </c>
      <c r="N276">
        <f>IF($M276="","",MIN($C276,$D276,$F276)-$M276)</f>
        <v/>
      </c>
      <c r="O276">
        <f>IF($A276="","",IF($J276="Intraday trailing",MAX($H276,_xlfn.MAXIFS($V$1:$V275,$A$1:$A275,$A276)),MAX($H276,_xlfn.MAXIFS($D$1:$D275,$A$1:$A275,$A276))))</f>
        <v/>
      </c>
      <c r="P276">
        <f>IF($A276="","",IF($J276="Intraday trailing",MAX($O276,MAX($C276,$D276,$E276)),MAX($O276,$D276)))</f>
        <v/>
      </c>
      <c r="Q276">
        <f>IF($A276="","",IF($J276="Static",$H276-$I276,IF($J276="EOD trailing",IF($K276="",$O276-$I276,MIN($O276-$I276,$K276)),IF($K276="",$P276-$I276,MIN($P276-$I276,$K276)))))</f>
        <v/>
      </c>
      <c r="R276">
        <f>IF($A276="","",IF($J276="Static",$H276-$I276,IF($K276="",$P276-$I276,MIN($P276-$I276,$K276))))</f>
        <v/>
      </c>
      <c r="S276">
        <f>IF($A276="","",MIN($C276,$D276,$F276)-$Q276)</f>
        <v/>
      </c>
      <c r="T276">
        <f>IF($A276="","",$D276-$R276)</f>
        <v/>
      </c>
      <c r="U276">
        <f>IF($A276="","",IF(OR($S276&lt;=0,$T276&lt;=0,AND($N276&lt;&gt;"",$N276&lt;=0)),"LIMIT HIT","OK"))</f>
        <v/>
      </c>
      <c r="V276">
        <f>IF($A276="","",MAX($C276,$D276,$E276))</f>
        <v/>
      </c>
    </row>
    <row r="277">
      <c r="B277" s="7" t="n"/>
      <c r="G277">
        <f>IF($A277="","",$D277-$C277)</f>
        <v/>
      </c>
      <c r="H277">
        <f>IF($A277="","",INDEX(Accounts!$D$2:$D$51,MATCH($A277,Accounts!$A$2:$A$51,0)))</f>
        <v/>
      </c>
      <c r="I277">
        <f>IF($A277="","",INDEX(Accounts!$E$2:$E$51,MATCH($A277,Accounts!$A$2:$A$51,0)))</f>
        <v/>
      </c>
      <c r="J277">
        <f>IF($A277="","",INDEX(Accounts!$F$2:$F$51,MATCH($A277,Accounts!$A$2:$A$51,0)))</f>
        <v/>
      </c>
      <c r="K277">
        <f>IF($A277="","",IF(INDEX(Accounts!$G$2:$G$51,MATCH($A277,Accounts!$A$2:$A$51,0))="","",INDEX(Accounts!$G$2:$G$51,MATCH($A277,Accounts!$A$2:$A$51,0))))</f>
        <v/>
      </c>
      <c r="L277">
        <f>IF($A277="","",IF(INDEX(Accounts!$H$2:$H$51,MATCH($A277,Accounts!$A$2:$A$51,0))="","",INDEX(Accounts!$H$2:$H$51,MATCH($A277,Accounts!$A$2:$A$51,0))))</f>
        <v/>
      </c>
      <c r="M277">
        <f>IF(OR($A277="",$L277=""),"",$C277-$L277)</f>
        <v/>
      </c>
      <c r="N277">
        <f>IF($M277="","",MIN($C277,$D277,$F277)-$M277)</f>
        <v/>
      </c>
      <c r="O277">
        <f>IF($A277="","",IF($J277="Intraday trailing",MAX($H277,_xlfn.MAXIFS($V$1:$V276,$A$1:$A276,$A277)),MAX($H277,_xlfn.MAXIFS($D$1:$D276,$A$1:$A276,$A277))))</f>
        <v/>
      </c>
      <c r="P277">
        <f>IF($A277="","",IF($J277="Intraday trailing",MAX($O277,MAX($C277,$D277,$E277)),MAX($O277,$D277)))</f>
        <v/>
      </c>
      <c r="Q277">
        <f>IF($A277="","",IF($J277="Static",$H277-$I277,IF($J277="EOD trailing",IF($K277="",$O277-$I277,MIN($O277-$I277,$K277)),IF($K277="",$P277-$I277,MIN($P277-$I277,$K277)))))</f>
        <v/>
      </c>
      <c r="R277">
        <f>IF($A277="","",IF($J277="Static",$H277-$I277,IF($K277="",$P277-$I277,MIN($P277-$I277,$K277))))</f>
        <v/>
      </c>
      <c r="S277">
        <f>IF($A277="","",MIN($C277,$D277,$F277)-$Q277)</f>
        <v/>
      </c>
      <c r="T277">
        <f>IF($A277="","",$D277-$R277)</f>
        <v/>
      </c>
      <c r="U277">
        <f>IF($A277="","",IF(OR($S277&lt;=0,$T277&lt;=0,AND($N277&lt;&gt;"",$N277&lt;=0)),"LIMIT HIT","OK"))</f>
        <v/>
      </c>
      <c r="V277">
        <f>IF($A277="","",MAX($C277,$D277,$E277))</f>
        <v/>
      </c>
    </row>
    <row r="278">
      <c r="B278" s="7" t="n"/>
      <c r="G278">
        <f>IF($A278="","",$D278-$C278)</f>
        <v/>
      </c>
      <c r="H278">
        <f>IF($A278="","",INDEX(Accounts!$D$2:$D$51,MATCH($A278,Accounts!$A$2:$A$51,0)))</f>
        <v/>
      </c>
      <c r="I278">
        <f>IF($A278="","",INDEX(Accounts!$E$2:$E$51,MATCH($A278,Accounts!$A$2:$A$51,0)))</f>
        <v/>
      </c>
      <c r="J278">
        <f>IF($A278="","",INDEX(Accounts!$F$2:$F$51,MATCH($A278,Accounts!$A$2:$A$51,0)))</f>
        <v/>
      </c>
      <c r="K278">
        <f>IF($A278="","",IF(INDEX(Accounts!$G$2:$G$51,MATCH($A278,Accounts!$A$2:$A$51,0))="","",INDEX(Accounts!$G$2:$G$51,MATCH($A278,Accounts!$A$2:$A$51,0))))</f>
        <v/>
      </c>
      <c r="L278">
        <f>IF($A278="","",IF(INDEX(Accounts!$H$2:$H$51,MATCH($A278,Accounts!$A$2:$A$51,0))="","",INDEX(Accounts!$H$2:$H$51,MATCH($A278,Accounts!$A$2:$A$51,0))))</f>
        <v/>
      </c>
      <c r="M278">
        <f>IF(OR($A278="",$L278=""),"",$C278-$L278)</f>
        <v/>
      </c>
      <c r="N278">
        <f>IF($M278="","",MIN($C278,$D278,$F278)-$M278)</f>
        <v/>
      </c>
      <c r="O278">
        <f>IF($A278="","",IF($J278="Intraday trailing",MAX($H278,_xlfn.MAXIFS($V$1:$V277,$A$1:$A277,$A278)),MAX($H278,_xlfn.MAXIFS($D$1:$D277,$A$1:$A277,$A278))))</f>
        <v/>
      </c>
      <c r="P278">
        <f>IF($A278="","",IF($J278="Intraday trailing",MAX($O278,MAX($C278,$D278,$E278)),MAX($O278,$D278)))</f>
        <v/>
      </c>
      <c r="Q278">
        <f>IF($A278="","",IF($J278="Static",$H278-$I278,IF($J278="EOD trailing",IF($K278="",$O278-$I278,MIN($O278-$I278,$K278)),IF($K278="",$P278-$I278,MIN($P278-$I278,$K278)))))</f>
        <v/>
      </c>
      <c r="R278">
        <f>IF($A278="","",IF($J278="Static",$H278-$I278,IF($K278="",$P278-$I278,MIN($P278-$I278,$K278))))</f>
        <v/>
      </c>
      <c r="S278">
        <f>IF($A278="","",MIN($C278,$D278,$F278)-$Q278)</f>
        <v/>
      </c>
      <c r="T278">
        <f>IF($A278="","",$D278-$R278)</f>
        <v/>
      </c>
      <c r="U278">
        <f>IF($A278="","",IF(OR($S278&lt;=0,$T278&lt;=0,AND($N278&lt;&gt;"",$N278&lt;=0)),"LIMIT HIT","OK"))</f>
        <v/>
      </c>
      <c r="V278">
        <f>IF($A278="","",MAX($C278,$D278,$E278))</f>
        <v/>
      </c>
    </row>
    <row r="279">
      <c r="B279" s="7" t="n"/>
      <c r="G279">
        <f>IF($A279="","",$D279-$C279)</f>
        <v/>
      </c>
      <c r="H279">
        <f>IF($A279="","",INDEX(Accounts!$D$2:$D$51,MATCH($A279,Accounts!$A$2:$A$51,0)))</f>
        <v/>
      </c>
      <c r="I279">
        <f>IF($A279="","",INDEX(Accounts!$E$2:$E$51,MATCH($A279,Accounts!$A$2:$A$51,0)))</f>
        <v/>
      </c>
      <c r="J279">
        <f>IF($A279="","",INDEX(Accounts!$F$2:$F$51,MATCH($A279,Accounts!$A$2:$A$51,0)))</f>
        <v/>
      </c>
      <c r="K279">
        <f>IF($A279="","",IF(INDEX(Accounts!$G$2:$G$51,MATCH($A279,Accounts!$A$2:$A$51,0))="","",INDEX(Accounts!$G$2:$G$51,MATCH($A279,Accounts!$A$2:$A$51,0))))</f>
        <v/>
      </c>
      <c r="L279">
        <f>IF($A279="","",IF(INDEX(Accounts!$H$2:$H$51,MATCH($A279,Accounts!$A$2:$A$51,0))="","",INDEX(Accounts!$H$2:$H$51,MATCH($A279,Accounts!$A$2:$A$51,0))))</f>
        <v/>
      </c>
      <c r="M279">
        <f>IF(OR($A279="",$L279=""),"",$C279-$L279)</f>
        <v/>
      </c>
      <c r="N279">
        <f>IF($M279="","",MIN($C279,$D279,$F279)-$M279)</f>
        <v/>
      </c>
      <c r="O279">
        <f>IF($A279="","",IF($J279="Intraday trailing",MAX($H279,_xlfn.MAXIFS($V$1:$V278,$A$1:$A278,$A279)),MAX($H279,_xlfn.MAXIFS($D$1:$D278,$A$1:$A278,$A279))))</f>
        <v/>
      </c>
      <c r="P279">
        <f>IF($A279="","",IF($J279="Intraday trailing",MAX($O279,MAX($C279,$D279,$E279)),MAX($O279,$D279)))</f>
        <v/>
      </c>
      <c r="Q279">
        <f>IF($A279="","",IF($J279="Static",$H279-$I279,IF($J279="EOD trailing",IF($K279="",$O279-$I279,MIN($O279-$I279,$K279)),IF($K279="",$P279-$I279,MIN($P279-$I279,$K279)))))</f>
        <v/>
      </c>
      <c r="R279">
        <f>IF($A279="","",IF($J279="Static",$H279-$I279,IF($K279="",$P279-$I279,MIN($P279-$I279,$K279))))</f>
        <v/>
      </c>
      <c r="S279">
        <f>IF($A279="","",MIN($C279,$D279,$F279)-$Q279)</f>
        <v/>
      </c>
      <c r="T279">
        <f>IF($A279="","",$D279-$R279)</f>
        <v/>
      </c>
      <c r="U279">
        <f>IF($A279="","",IF(OR($S279&lt;=0,$T279&lt;=0,AND($N279&lt;&gt;"",$N279&lt;=0)),"LIMIT HIT","OK"))</f>
        <v/>
      </c>
      <c r="V279">
        <f>IF($A279="","",MAX($C279,$D279,$E279))</f>
        <v/>
      </c>
    </row>
    <row r="280">
      <c r="B280" s="7" t="n"/>
      <c r="G280">
        <f>IF($A280="","",$D280-$C280)</f>
        <v/>
      </c>
      <c r="H280">
        <f>IF($A280="","",INDEX(Accounts!$D$2:$D$51,MATCH($A280,Accounts!$A$2:$A$51,0)))</f>
        <v/>
      </c>
      <c r="I280">
        <f>IF($A280="","",INDEX(Accounts!$E$2:$E$51,MATCH($A280,Accounts!$A$2:$A$51,0)))</f>
        <v/>
      </c>
      <c r="J280">
        <f>IF($A280="","",INDEX(Accounts!$F$2:$F$51,MATCH($A280,Accounts!$A$2:$A$51,0)))</f>
        <v/>
      </c>
      <c r="K280">
        <f>IF($A280="","",IF(INDEX(Accounts!$G$2:$G$51,MATCH($A280,Accounts!$A$2:$A$51,0))="","",INDEX(Accounts!$G$2:$G$51,MATCH($A280,Accounts!$A$2:$A$51,0))))</f>
        <v/>
      </c>
      <c r="L280">
        <f>IF($A280="","",IF(INDEX(Accounts!$H$2:$H$51,MATCH($A280,Accounts!$A$2:$A$51,0))="","",INDEX(Accounts!$H$2:$H$51,MATCH($A280,Accounts!$A$2:$A$51,0))))</f>
        <v/>
      </c>
      <c r="M280">
        <f>IF(OR($A280="",$L280=""),"",$C280-$L280)</f>
        <v/>
      </c>
      <c r="N280">
        <f>IF($M280="","",MIN($C280,$D280,$F280)-$M280)</f>
        <v/>
      </c>
      <c r="O280">
        <f>IF($A280="","",IF($J280="Intraday trailing",MAX($H280,_xlfn.MAXIFS($V$1:$V279,$A$1:$A279,$A280)),MAX($H280,_xlfn.MAXIFS($D$1:$D279,$A$1:$A279,$A280))))</f>
        <v/>
      </c>
      <c r="P280">
        <f>IF($A280="","",IF($J280="Intraday trailing",MAX($O280,MAX($C280,$D280,$E280)),MAX($O280,$D280)))</f>
        <v/>
      </c>
      <c r="Q280">
        <f>IF($A280="","",IF($J280="Static",$H280-$I280,IF($J280="EOD trailing",IF($K280="",$O280-$I280,MIN($O280-$I280,$K280)),IF($K280="",$P280-$I280,MIN($P280-$I280,$K280)))))</f>
        <v/>
      </c>
      <c r="R280">
        <f>IF($A280="","",IF($J280="Static",$H280-$I280,IF($K280="",$P280-$I280,MIN($P280-$I280,$K280))))</f>
        <v/>
      </c>
      <c r="S280">
        <f>IF($A280="","",MIN($C280,$D280,$F280)-$Q280)</f>
        <v/>
      </c>
      <c r="T280">
        <f>IF($A280="","",$D280-$R280)</f>
        <v/>
      </c>
      <c r="U280">
        <f>IF($A280="","",IF(OR($S280&lt;=0,$T280&lt;=0,AND($N280&lt;&gt;"",$N280&lt;=0)),"LIMIT HIT","OK"))</f>
        <v/>
      </c>
      <c r="V280">
        <f>IF($A280="","",MAX($C280,$D280,$E280))</f>
        <v/>
      </c>
    </row>
    <row r="281">
      <c r="B281" s="7" t="n"/>
      <c r="G281">
        <f>IF($A281="","",$D281-$C281)</f>
        <v/>
      </c>
      <c r="H281">
        <f>IF($A281="","",INDEX(Accounts!$D$2:$D$51,MATCH($A281,Accounts!$A$2:$A$51,0)))</f>
        <v/>
      </c>
      <c r="I281">
        <f>IF($A281="","",INDEX(Accounts!$E$2:$E$51,MATCH($A281,Accounts!$A$2:$A$51,0)))</f>
        <v/>
      </c>
      <c r="J281">
        <f>IF($A281="","",INDEX(Accounts!$F$2:$F$51,MATCH($A281,Accounts!$A$2:$A$51,0)))</f>
        <v/>
      </c>
      <c r="K281">
        <f>IF($A281="","",IF(INDEX(Accounts!$G$2:$G$51,MATCH($A281,Accounts!$A$2:$A$51,0))="","",INDEX(Accounts!$G$2:$G$51,MATCH($A281,Accounts!$A$2:$A$51,0))))</f>
        <v/>
      </c>
      <c r="L281">
        <f>IF($A281="","",IF(INDEX(Accounts!$H$2:$H$51,MATCH($A281,Accounts!$A$2:$A$51,0))="","",INDEX(Accounts!$H$2:$H$51,MATCH($A281,Accounts!$A$2:$A$51,0))))</f>
        <v/>
      </c>
      <c r="M281">
        <f>IF(OR($A281="",$L281=""),"",$C281-$L281)</f>
        <v/>
      </c>
      <c r="N281">
        <f>IF($M281="","",MIN($C281,$D281,$F281)-$M281)</f>
        <v/>
      </c>
      <c r="O281">
        <f>IF($A281="","",IF($J281="Intraday trailing",MAX($H281,_xlfn.MAXIFS($V$1:$V280,$A$1:$A280,$A281)),MAX($H281,_xlfn.MAXIFS($D$1:$D280,$A$1:$A280,$A281))))</f>
        <v/>
      </c>
      <c r="P281">
        <f>IF($A281="","",IF($J281="Intraday trailing",MAX($O281,MAX($C281,$D281,$E281)),MAX($O281,$D281)))</f>
        <v/>
      </c>
      <c r="Q281">
        <f>IF($A281="","",IF($J281="Static",$H281-$I281,IF($J281="EOD trailing",IF($K281="",$O281-$I281,MIN($O281-$I281,$K281)),IF($K281="",$P281-$I281,MIN($P281-$I281,$K281)))))</f>
        <v/>
      </c>
      <c r="R281">
        <f>IF($A281="","",IF($J281="Static",$H281-$I281,IF($K281="",$P281-$I281,MIN($P281-$I281,$K281))))</f>
        <v/>
      </c>
      <c r="S281">
        <f>IF($A281="","",MIN($C281,$D281,$F281)-$Q281)</f>
        <v/>
      </c>
      <c r="T281">
        <f>IF($A281="","",$D281-$R281)</f>
        <v/>
      </c>
      <c r="U281">
        <f>IF($A281="","",IF(OR($S281&lt;=0,$T281&lt;=0,AND($N281&lt;&gt;"",$N281&lt;=0)),"LIMIT HIT","OK"))</f>
        <v/>
      </c>
      <c r="V281">
        <f>IF($A281="","",MAX($C281,$D281,$E281))</f>
        <v/>
      </c>
    </row>
    <row r="282">
      <c r="B282" s="7" t="n"/>
      <c r="G282">
        <f>IF($A282="","",$D282-$C282)</f>
        <v/>
      </c>
      <c r="H282">
        <f>IF($A282="","",INDEX(Accounts!$D$2:$D$51,MATCH($A282,Accounts!$A$2:$A$51,0)))</f>
        <v/>
      </c>
      <c r="I282">
        <f>IF($A282="","",INDEX(Accounts!$E$2:$E$51,MATCH($A282,Accounts!$A$2:$A$51,0)))</f>
        <v/>
      </c>
      <c r="J282">
        <f>IF($A282="","",INDEX(Accounts!$F$2:$F$51,MATCH($A282,Accounts!$A$2:$A$51,0)))</f>
        <v/>
      </c>
      <c r="K282">
        <f>IF($A282="","",IF(INDEX(Accounts!$G$2:$G$51,MATCH($A282,Accounts!$A$2:$A$51,0))="","",INDEX(Accounts!$G$2:$G$51,MATCH($A282,Accounts!$A$2:$A$51,0))))</f>
        <v/>
      </c>
      <c r="L282">
        <f>IF($A282="","",IF(INDEX(Accounts!$H$2:$H$51,MATCH($A282,Accounts!$A$2:$A$51,0))="","",INDEX(Accounts!$H$2:$H$51,MATCH($A282,Accounts!$A$2:$A$51,0))))</f>
        <v/>
      </c>
      <c r="M282">
        <f>IF(OR($A282="",$L282=""),"",$C282-$L282)</f>
        <v/>
      </c>
      <c r="N282">
        <f>IF($M282="","",MIN($C282,$D282,$F282)-$M282)</f>
        <v/>
      </c>
      <c r="O282">
        <f>IF($A282="","",IF($J282="Intraday trailing",MAX($H282,_xlfn.MAXIFS($V$1:$V281,$A$1:$A281,$A282)),MAX($H282,_xlfn.MAXIFS($D$1:$D281,$A$1:$A281,$A282))))</f>
        <v/>
      </c>
      <c r="P282">
        <f>IF($A282="","",IF($J282="Intraday trailing",MAX($O282,MAX($C282,$D282,$E282)),MAX($O282,$D282)))</f>
        <v/>
      </c>
      <c r="Q282">
        <f>IF($A282="","",IF($J282="Static",$H282-$I282,IF($J282="EOD trailing",IF($K282="",$O282-$I282,MIN($O282-$I282,$K282)),IF($K282="",$P282-$I282,MIN($P282-$I282,$K282)))))</f>
        <v/>
      </c>
      <c r="R282">
        <f>IF($A282="","",IF($J282="Static",$H282-$I282,IF($K282="",$P282-$I282,MIN($P282-$I282,$K282))))</f>
        <v/>
      </c>
      <c r="S282">
        <f>IF($A282="","",MIN($C282,$D282,$F282)-$Q282)</f>
        <v/>
      </c>
      <c r="T282">
        <f>IF($A282="","",$D282-$R282)</f>
        <v/>
      </c>
      <c r="U282">
        <f>IF($A282="","",IF(OR($S282&lt;=0,$T282&lt;=0,AND($N282&lt;&gt;"",$N282&lt;=0)),"LIMIT HIT","OK"))</f>
        <v/>
      </c>
      <c r="V282">
        <f>IF($A282="","",MAX($C282,$D282,$E282))</f>
        <v/>
      </c>
    </row>
    <row r="283">
      <c r="B283" s="7" t="n"/>
      <c r="G283">
        <f>IF($A283="","",$D283-$C283)</f>
        <v/>
      </c>
      <c r="H283">
        <f>IF($A283="","",INDEX(Accounts!$D$2:$D$51,MATCH($A283,Accounts!$A$2:$A$51,0)))</f>
        <v/>
      </c>
      <c r="I283">
        <f>IF($A283="","",INDEX(Accounts!$E$2:$E$51,MATCH($A283,Accounts!$A$2:$A$51,0)))</f>
        <v/>
      </c>
      <c r="J283">
        <f>IF($A283="","",INDEX(Accounts!$F$2:$F$51,MATCH($A283,Accounts!$A$2:$A$51,0)))</f>
        <v/>
      </c>
      <c r="K283">
        <f>IF($A283="","",IF(INDEX(Accounts!$G$2:$G$51,MATCH($A283,Accounts!$A$2:$A$51,0))="","",INDEX(Accounts!$G$2:$G$51,MATCH($A283,Accounts!$A$2:$A$51,0))))</f>
        <v/>
      </c>
      <c r="L283">
        <f>IF($A283="","",IF(INDEX(Accounts!$H$2:$H$51,MATCH($A283,Accounts!$A$2:$A$51,0))="","",INDEX(Accounts!$H$2:$H$51,MATCH($A283,Accounts!$A$2:$A$51,0))))</f>
        <v/>
      </c>
      <c r="M283">
        <f>IF(OR($A283="",$L283=""),"",$C283-$L283)</f>
        <v/>
      </c>
      <c r="N283">
        <f>IF($M283="","",MIN($C283,$D283,$F283)-$M283)</f>
        <v/>
      </c>
      <c r="O283">
        <f>IF($A283="","",IF($J283="Intraday trailing",MAX($H283,_xlfn.MAXIFS($V$1:$V282,$A$1:$A282,$A283)),MAX($H283,_xlfn.MAXIFS($D$1:$D282,$A$1:$A282,$A283))))</f>
        <v/>
      </c>
      <c r="P283">
        <f>IF($A283="","",IF($J283="Intraday trailing",MAX($O283,MAX($C283,$D283,$E283)),MAX($O283,$D283)))</f>
        <v/>
      </c>
      <c r="Q283">
        <f>IF($A283="","",IF($J283="Static",$H283-$I283,IF($J283="EOD trailing",IF($K283="",$O283-$I283,MIN($O283-$I283,$K283)),IF($K283="",$P283-$I283,MIN($P283-$I283,$K283)))))</f>
        <v/>
      </c>
      <c r="R283">
        <f>IF($A283="","",IF($J283="Static",$H283-$I283,IF($K283="",$P283-$I283,MIN($P283-$I283,$K283))))</f>
        <v/>
      </c>
      <c r="S283">
        <f>IF($A283="","",MIN($C283,$D283,$F283)-$Q283)</f>
        <v/>
      </c>
      <c r="T283">
        <f>IF($A283="","",$D283-$R283)</f>
        <v/>
      </c>
      <c r="U283">
        <f>IF($A283="","",IF(OR($S283&lt;=0,$T283&lt;=0,AND($N283&lt;&gt;"",$N283&lt;=0)),"LIMIT HIT","OK"))</f>
        <v/>
      </c>
      <c r="V283">
        <f>IF($A283="","",MAX($C283,$D283,$E283))</f>
        <v/>
      </c>
    </row>
    <row r="284">
      <c r="B284" s="7" t="n"/>
      <c r="G284">
        <f>IF($A284="","",$D284-$C284)</f>
        <v/>
      </c>
      <c r="H284">
        <f>IF($A284="","",INDEX(Accounts!$D$2:$D$51,MATCH($A284,Accounts!$A$2:$A$51,0)))</f>
        <v/>
      </c>
      <c r="I284">
        <f>IF($A284="","",INDEX(Accounts!$E$2:$E$51,MATCH($A284,Accounts!$A$2:$A$51,0)))</f>
        <v/>
      </c>
      <c r="J284">
        <f>IF($A284="","",INDEX(Accounts!$F$2:$F$51,MATCH($A284,Accounts!$A$2:$A$51,0)))</f>
        <v/>
      </c>
      <c r="K284">
        <f>IF($A284="","",IF(INDEX(Accounts!$G$2:$G$51,MATCH($A284,Accounts!$A$2:$A$51,0))="","",INDEX(Accounts!$G$2:$G$51,MATCH($A284,Accounts!$A$2:$A$51,0))))</f>
        <v/>
      </c>
      <c r="L284">
        <f>IF($A284="","",IF(INDEX(Accounts!$H$2:$H$51,MATCH($A284,Accounts!$A$2:$A$51,0))="","",INDEX(Accounts!$H$2:$H$51,MATCH($A284,Accounts!$A$2:$A$51,0))))</f>
        <v/>
      </c>
      <c r="M284">
        <f>IF(OR($A284="",$L284=""),"",$C284-$L284)</f>
        <v/>
      </c>
      <c r="N284">
        <f>IF($M284="","",MIN($C284,$D284,$F284)-$M284)</f>
        <v/>
      </c>
      <c r="O284">
        <f>IF($A284="","",IF($J284="Intraday trailing",MAX($H284,_xlfn.MAXIFS($V$1:$V283,$A$1:$A283,$A284)),MAX($H284,_xlfn.MAXIFS($D$1:$D283,$A$1:$A283,$A284))))</f>
        <v/>
      </c>
      <c r="P284">
        <f>IF($A284="","",IF($J284="Intraday trailing",MAX($O284,MAX($C284,$D284,$E284)),MAX($O284,$D284)))</f>
        <v/>
      </c>
      <c r="Q284">
        <f>IF($A284="","",IF($J284="Static",$H284-$I284,IF($J284="EOD trailing",IF($K284="",$O284-$I284,MIN($O284-$I284,$K284)),IF($K284="",$P284-$I284,MIN($P284-$I284,$K284)))))</f>
        <v/>
      </c>
      <c r="R284">
        <f>IF($A284="","",IF($J284="Static",$H284-$I284,IF($K284="",$P284-$I284,MIN($P284-$I284,$K284))))</f>
        <v/>
      </c>
      <c r="S284">
        <f>IF($A284="","",MIN($C284,$D284,$F284)-$Q284)</f>
        <v/>
      </c>
      <c r="T284">
        <f>IF($A284="","",$D284-$R284)</f>
        <v/>
      </c>
      <c r="U284">
        <f>IF($A284="","",IF(OR($S284&lt;=0,$T284&lt;=0,AND($N284&lt;&gt;"",$N284&lt;=0)),"LIMIT HIT","OK"))</f>
        <v/>
      </c>
      <c r="V284">
        <f>IF($A284="","",MAX($C284,$D284,$E284))</f>
        <v/>
      </c>
    </row>
    <row r="285">
      <c r="B285" s="7" t="n"/>
      <c r="G285">
        <f>IF($A285="","",$D285-$C285)</f>
        <v/>
      </c>
      <c r="H285">
        <f>IF($A285="","",INDEX(Accounts!$D$2:$D$51,MATCH($A285,Accounts!$A$2:$A$51,0)))</f>
        <v/>
      </c>
      <c r="I285">
        <f>IF($A285="","",INDEX(Accounts!$E$2:$E$51,MATCH($A285,Accounts!$A$2:$A$51,0)))</f>
        <v/>
      </c>
      <c r="J285">
        <f>IF($A285="","",INDEX(Accounts!$F$2:$F$51,MATCH($A285,Accounts!$A$2:$A$51,0)))</f>
        <v/>
      </c>
      <c r="K285">
        <f>IF($A285="","",IF(INDEX(Accounts!$G$2:$G$51,MATCH($A285,Accounts!$A$2:$A$51,0))="","",INDEX(Accounts!$G$2:$G$51,MATCH($A285,Accounts!$A$2:$A$51,0))))</f>
        <v/>
      </c>
      <c r="L285">
        <f>IF($A285="","",IF(INDEX(Accounts!$H$2:$H$51,MATCH($A285,Accounts!$A$2:$A$51,0))="","",INDEX(Accounts!$H$2:$H$51,MATCH($A285,Accounts!$A$2:$A$51,0))))</f>
        <v/>
      </c>
      <c r="M285">
        <f>IF(OR($A285="",$L285=""),"",$C285-$L285)</f>
        <v/>
      </c>
      <c r="N285">
        <f>IF($M285="","",MIN($C285,$D285,$F285)-$M285)</f>
        <v/>
      </c>
      <c r="O285">
        <f>IF($A285="","",IF($J285="Intraday trailing",MAX($H285,_xlfn.MAXIFS($V$1:$V284,$A$1:$A284,$A285)),MAX($H285,_xlfn.MAXIFS($D$1:$D284,$A$1:$A284,$A285))))</f>
        <v/>
      </c>
      <c r="P285">
        <f>IF($A285="","",IF($J285="Intraday trailing",MAX($O285,MAX($C285,$D285,$E285)),MAX($O285,$D285)))</f>
        <v/>
      </c>
      <c r="Q285">
        <f>IF($A285="","",IF($J285="Static",$H285-$I285,IF($J285="EOD trailing",IF($K285="",$O285-$I285,MIN($O285-$I285,$K285)),IF($K285="",$P285-$I285,MIN($P285-$I285,$K285)))))</f>
        <v/>
      </c>
      <c r="R285">
        <f>IF($A285="","",IF($J285="Static",$H285-$I285,IF($K285="",$P285-$I285,MIN($P285-$I285,$K285))))</f>
        <v/>
      </c>
      <c r="S285">
        <f>IF($A285="","",MIN($C285,$D285,$F285)-$Q285)</f>
        <v/>
      </c>
      <c r="T285">
        <f>IF($A285="","",$D285-$R285)</f>
        <v/>
      </c>
      <c r="U285">
        <f>IF($A285="","",IF(OR($S285&lt;=0,$T285&lt;=0,AND($N285&lt;&gt;"",$N285&lt;=0)),"LIMIT HIT","OK"))</f>
        <v/>
      </c>
      <c r="V285">
        <f>IF($A285="","",MAX($C285,$D285,$E285))</f>
        <v/>
      </c>
    </row>
    <row r="286">
      <c r="B286" s="7" t="n"/>
      <c r="G286">
        <f>IF($A286="","",$D286-$C286)</f>
        <v/>
      </c>
      <c r="H286">
        <f>IF($A286="","",INDEX(Accounts!$D$2:$D$51,MATCH($A286,Accounts!$A$2:$A$51,0)))</f>
        <v/>
      </c>
      <c r="I286">
        <f>IF($A286="","",INDEX(Accounts!$E$2:$E$51,MATCH($A286,Accounts!$A$2:$A$51,0)))</f>
        <v/>
      </c>
      <c r="J286">
        <f>IF($A286="","",INDEX(Accounts!$F$2:$F$51,MATCH($A286,Accounts!$A$2:$A$51,0)))</f>
        <v/>
      </c>
      <c r="K286">
        <f>IF($A286="","",IF(INDEX(Accounts!$G$2:$G$51,MATCH($A286,Accounts!$A$2:$A$51,0))="","",INDEX(Accounts!$G$2:$G$51,MATCH($A286,Accounts!$A$2:$A$51,0))))</f>
        <v/>
      </c>
      <c r="L286">
        <f>IF($A286="","",IF(INDEX(Accounts!$H$2:$H$51,MATCH($A286,Accounts!$A$2:$A$51,0))="","",INDEX(Accounts!$H$2:$H$51,MATCH($A286,Accounts!$A$2:$A$51,0))))</f>
        <v/>
      </c>
      <c r="M286">
        <f>IF(OR($A286="",$L286=""),"",$C286-$L286)</f>
        <v/>
      </c>
      <c r="N286">
        <f>IF($M286="","",MIN($C286,$D286,$F286)-$M286)</f>
        <v/>
      </c>
      <c r="O286">
        <f>IF($A286="","",IF($J286="Intraday trailing",MAX($H286,_xlfn.MAXIFS($V$1:$V285,$A$1:$A285,$A286)),MAX($H286,_xlfn.MAXIFS($D$1:$D285,$A$1:$A285,$A286))))</f>
        <v/>
      </c>
      <c r="P286">
        <f>IF($A286="","",IF($J286="Intraday trailing",MAX($O286,MAX($C286,$D286,$E286)),MAX($O286,$D286)))</f>
        <v/>
      </c>
      <c r="Q286">
        <f>IF($A286="","",IF($J286="Static",$H286-$I286,IF($J286="EOD trailing",IF($K286="",$O286-$I286,MIN($O286-$I286,$K286)),IF($K286="",$P286-$I286,MIN($P286-$I286,$K286)))))</f>
        <v/>
      </c>
      <c r="R286">
        <f>IF($A286="","",IF($J286="Static",$H286-$I286,IF($K286="",$P286-$I286,MIN($P286-$I286,$K286))))</f>
        <v/>
      </c>
      <c r="S286">
        <f>IF($A286="","",MIN($C286,$D286,$F286)-$Q286)</f>
        <v/>
      </c>
      <c r="T286">
        <f>IF($A286="","",$D286-$R286)</f>
        <v/>
      </c>
      <c r="U286">
        <f>IF($A286="","",IF(OR($S286&lt;=0,$T286&lt;=0,AND($N286&lt;&gt;"",$N286&lt;=0)),"LIMIT HIT","OK"))</f>
        <v/>
      </c>
      <c r="V286">
        <f>IF($A286="","",MAX($C286,$D286,$E286))</f>
        <v/>
      </c>
    </row>
    <row r="287">
      <c r="B287" s="7" t="n"/>
      <c r="G287">
        <f>IF($A287="","",$D287-$C287)</f>
        <v/>
      </c>
      <c r="H287">
        <f>IF($A287="","",INDEX(Accounts!$D$2:$D$51,MATCH($A287,Accounts!$A$2:$A$51,0)))</f>
        <v/>
      </c>
      <c r="I287">
        <f>IF($A287="","",INDEX(Accounts!$E$2:$E$51,MATCH($A287,Accounts!$A$2:$A$51,0)))</f>
        <v/>
      </c>
      <c r="J287">
        <f>IF($A287="","",INDEX(Accounts!$F$2:$F$51,MATCH($A287,Accounts!$A$2:$A$51,0)))</f>
        <v/>
      </c>
      <c r="K287">
        <f>IF($A287="","",IF(INDEX(Accounts!$G$2:$G$51,MATCH($A287,Accounts!$A$2:$A$51,0))="","",INDEX(Accounts!$G$2:$G$51,MATCH($A287,Accounts!$A$2:$A$51,0))))</f>
        <v/>
      </c>
      <c r="L287">
        <f>IF($A287="","",IF(INDEX(Accounts!$H$2:$H$51,MATCH($A287,Accounts!$A$2:$A$51,0))="","",INDEX(Accounts!$H$2:$H$51,MATCH($A287,Accounts!$A$2:$A$51,0))))</f>
        <v/>
      </c>
      <c r="M287">
        <f>IF(OR($A287="",$L287=""),"",$C287-$L287)</f>
        <v/>
      </c>
      <c r="N287">
        <f>IF($M287="","",MIN($C287,$D287,$F287)-$M287)</f>
        <v/>
      </c>
      <c r="O287">
        <f>IF($A287="","",IF($J287="Intraday trailing",MAX($H287,_xlfn.MAXIFS($V$1:$V286,$A$1:$A286,$A287)),MAX($H287,_xlfn.MAXIFS($D$1:$D286,$A$1:$A286,$A287))))</f>
        <v/>
      </c>
      <c r="P287">
        <f>IF($A287="","",IF($J287="Intraday trailing",MAX($O287,MAX($C287,$D287,$E287)),MAX($O287,$D287)))</f>
        <v/>
      </c>
      <c r="Q287">
        <f>IF($A287="","",IF($J287="Static",$H287-$I287,IF($J287="EOD trailing",IF($K287="",$O287-$I287,MIN($O287-$I287,$K287)),IF($K287="",$P287-$I287,MIN($P287-$I287,$K287)))))</f>
        <v/>
      </c>
      <c r="R287">
        <f>IF($A287="","",IF($J287="Static",$H287-$I287,IF($K287="",$P287-$I287,MIN($P287-$I287,$K287))))</f>
        <v/>
      </c>
      <c r="S287">
        <f>IF($A287="","",MIN($C287,$D287,$F287)-$Q287)</f>
        <v/>
      </c>
      <c r="T287">
        <f>IF($A287="","",$D287-$R287)</f>
        <v/>
      </c>
      <c r="U287">
        <f>IF($A287="","",IF(OR($S287&lt;=0,$T287&lt;=0,AND($N287&lt;&gt;"",$N287&lt;=0)),"LIMIT HIT","OK"))</f>
        <v/>
      </c>
      <c r="V287">
        <f>IF($A287="","",MAX($C287,$D287,$E287))</f>
        <v/>
      </c>
    </row>
    <row r="288">
      <c r="B288" s="7" t="n"/>
      <c r="G288">
        <f>IF($A288="","",$D288-$C288)</f>
        <v/>
      </c>
      <c r="H288">
        <f>IF($A288="","",INDEX(Accounts!$D$2:$D$51,MATCH($A288,Accounts!$A$2:$A$51,0)))</f>
        <v/>
      </c>
      <c r="I288">
        <f>IF($A288="","",INDEX(Accounts!$E$2:$E$51,MATCH($A288,Accounts!$A$2:$A$51,0)))</f>
        <v/>
      </c>
      <c r="J288">
        <f>IF($A288="","",INDEX(Accounts!$F$2:$F$51,MATCH($A288,Accounts!$A$2:$A$51,0)))</f>
        <v/>
      </c>
      <c r="K288">
        <f>IF($A288="","",IF(INDEX(Accounts!$G$2:$G$51,MATCH($A288,Accounts!$A$2:$A$51,0))="","",INDEX(Accounts!$G$2:$G$51,MATCH($A288,Accounts!$A$2:$A$51,0))))</f>
        <v/>
      </c>
      <c r="L288">
        <f>IF($A288="","",IF(INDEX(Accounts!$H$2:$H$51,MATCH($A288,Accounts!$A$2:$A$51,0))="","",INDEX(Accounts!$H$2:$H$51,MATCH($A288,Accounts!$A$2:$A$51,0))))</f>
        <v/>
      </c>
      <c r="M288">
        <f>IF(OR($A288="",$L288=""),"",$C288-$L288)</f>
        <v/>
      </c>
      <c r="N288">
        <f>IF($M288="","",MIN($C288,$D288,$F288)-$M288)</f>
        <v/>
      </c>
      <c r="O288">
        <f>IF($A288="","",IF($J288="Intraday trailing",MAX($H288,_xlfn.MAXIFS($V$1:$V287,$A$1:$A287,$A288)),MAX($H288,_xlfn.MAXIFS($D$1:$D287,$A$1:$A287,$A288))))</f>
        <v/>
      </c>
      <c r="P288">
        <f>IF($A288="","",IF($J288="Intraday trailing",MAX($O288,MAX($C288,$D288,$E288)),MAX($O288,$D288)))</f>
        <v/>
      </c>
      <c r="Q288">
        <f>IF($A288="","",IF($J288="Static",$H288-$I288,IF($J288="EOD trailing",IF($K288="",$O288-$I288,MIN($O288-$I288,$K288)),IF($K288="",$P288-$I288,MIN($P288-$I288,$K288)))))</f>
        <v/>
      </c>
      <c r="R288">
        <f>IF($A288="","",IF($J288="Static",$H288-$I288,IF($K288="",$P288-$I288,MIN($P288-$I288,$K288))))</f>
        <v/>
      </c>
      <c r="S288">
        <f>IF($A288="","",MIN($C288,$D288,$F288)-$Q288)</f>
        <v/>
      </c>
      <c r="T288">
        <f>IF($A288="","",$D288-$R288)</f>
        <v/>
      </c>
      <c r="U288">
        <f>IF($A288="","",IF(OR($S288&lt;=0,$T288&lt;=0,AND($N288&lt;&gt;"",$N288&lt;=0)),"LIMIT HIT","OK"))</f>
        <v/>
      </c>
      <c r="V288">
        <f>IF($A288="","",MAX($C288,$D288,$E288))</f>
        <v/>
      </c>
    </row>
    <row r="289">
      <c r="B289" s="7" t="n"/>
      <c r="G289">
        <f>IF($A289="","",$D289-$C289)</f>
        <v/>
      </c>
      <c r="H289">
        <f>IF($A289="","",INDEX(Accounts!$D$2:$D$51,MATCH($A289,Accounts!$A$2:$A$51,0)))</f>
        <v/>
      </c>
      <c r="I289">
        <f>IF($A289="","",INDEX(Accounts!$E$2:$E$51,MATCH($A289,Accounts!$A$2:$A$51,0)))</f>
        <v/>
      </c>
      <c r="J289">
        <f>IF($A289="","",INDEX(Accounts!$F$2:$F$51,MATCH($A289,Accounts!$A$2:$A$51,0)))</f>
        <v/>
      </c>
      <c r="K289">
        <f>IF($A289="","",IF(INDEX(Accounts!$G$2:$G$51,MATCH($A289,Accounts!$A$2:$A$51,0))="","",INDEX(Accounts!$G$2:$G$51,MATCH($A289,Accounts!$A$2:$A$51,0))))</f>
        <v/>
      </c>
      <c r="L289">
        <f>IF($A289="","",IF(INDEX(Accounts!$H$2:$H$51,MATCH($A289,Accounts!$A$2:$A$51,0))="","",INDEX(Accounts!$H$2:$H$51,MATCH($A289,Accounts!$A$2:$A$51,0))))</f>
        <v/>
      </c>
      <c r="M289">
        <f>IF(OR($A289="",$L289=""),"",$C289-$L289)</f>
        <v/>
      </c>
      <c r="N289">
        <f>IF($M289="","",MIN($C289,$D289,$F289)-$M289)</f>
        <v/>
      </c>
      <c r="O289">
        <f>IF($A289="","",IF($J289="Intraday trailing",MAX($H289,_xlfn.MAXIFS($V$1:$V288,$A$1:$A288,$A289)),MAX($H289,_xlfn.MAXIFS($D$1:$D288,$A$1:$A288,$A289))))</f>
        <v/>
      </c>
      <c r="P289">
        <f>IF($A289="","",IF($J289="Intraday trailing",MAX($O289,MAX($C289,$D289,$E289)),MAX($O289,$D289)))</f>
        <v/>
      </c>
      <c r="Q289">
        <f>IF($A289="","",IF($J289="Static",$H289-$I289,IF($J289="EOD trailing",IF($K289="",$O289-$I289,MIN($O289-$I289,$K289)),IF($K289="",$P289-$I289,MIN($P289-$I289,$K289)))))</f>
        <v/>
      </c>
      <c r="R289">
        <f>IF($A289="","",IF($J289="Static",$H289-$I289,IF($K289="",$P289-$I289,MIN($P289-$I289,$K289))))</f>
        <v/>
      </c>
      <c r="S289">
        <f>IF($A289="","",MIN($C289,$D289,$F289)-$Q289)</f>
        <v/>
      </c>
      <c r="T289">
        <f>IF($A289="","",$D289-$R289)</f>
        <v/>
      </c>
      <c r="U289">
        <f>IF($A289="","",IF(OR($S289&lt;=0,$T289&lt;=0,AND($N289&lt;&gt;"",$N289&lt;=0)),"LIMIT HIT","OK"))</f>
        <v/>
      </c>
      <c r="V289">
        <f>IF($A289="","",MAX($C289,$D289,$E289))</f>
        <v/>
      </c>
    </row>
    <row r="290">
      <c r="B290" s="7" t="n"/>
      <c r="G290">
        <f>IF($A290="","",$D290-$C290)</f>
        <v/>
      </c>
      <c r="H290">
        <f>IF($A290="","",INDEX(Accounts!$D$2:$D$51,MATCH($A290,Accounts!$A$2:$A$51,0)))</f>
        <v/>
      </c>
      <c r="I290">
        <f>IF($A290="","",INDEX(Accounts!$E$2:$E$51,MATCH($A290,Accounts!$A$2:$A$51,0)))</f>
        <v/>
      </c>
      <c r="J290">
        <f>IF($A290="","",INDEX(Accounts!$F$2:$F$51,MATCH($A290,Accounts!$A$2:$A$51,0)))</f>
        <v/>
      </c>
      <c r="K290">
        <f>IF($A290="","",IF(INDEX(Accounts!$G$2:$G$51,MATCH($A290,Accounts!$A$2:$A$51,0))="","",INDEX(Accounts!$G$2:$G$51,MATCH($A290,Accounts!$A$2:$A$51,0))))</f>
        <v/>
      </c>
      <c r="L290">
        <f>IF($A290="","",IF(INDEX(Accounts!$H$2:$H$51,MATCH($A290,Accounts!$A$2:$A$51,0))="","",INDEX(Accounts!$H$2:$H$51,MATCH($A290,Accounts!$A$2:$A$51,0))))</f>
        <v/>
      </c>
      <c r="M290">
        <f>IF(OR($A290="",$L290=""),"",$C290-$L290)</f>
        <v/>
      </c>
      <c r="N290">
        <f>IF($M290="","",MIN($C290,$D290,$F290)-$M290)</f>
        <v/>
      </c>
      <c r="O290">
        <f>IF($A290="","",IF($J290="Intraday trailing",MAX($H290,_xlfn.MAXIFS($V$1:$V289,$A$1:$A289,$A290)),MAX($H290,_xlfn.MAXIFS($D$1:$D289,$A$1:$A289,$A290))))</f>
        <v/>
      </c>
      <c r="P290">
        <f>IF($A290="","",IF($J290="Intraday trailing",MAX($O290,MAX($C290,$D290,$E290)),MAX($O290,$D290)))</f>
        <v/>
      </c>
      <c r="Q290">
        <f>IF($A290="","",IF($J290="Static",$H290-$I290,IF($J290="EOD trailing",IF($K290="",$O290-$I290,MIN($O290-$I290,$K290)),IF($K290="",$P290-$I290,MIN($P290-$I290,$K290)))))</f>
        <v/>
      </c>
      <c r="R290">
        <f>IF($A290="","",IF($J290="Static",$H290-$I290,IF($K290="",$P290-$I290,MIN($P290-$I290,$K290))))</f>
        <v/>
      </c>
      <c r="S290">
        <f>IF($A290="","",MIN($C290,$D290,$F290)-$Q290)</f>
        <v/>
      </c>
      <c r="T290">
        <f>IF($A290="","",$D290-$R290)</f>
        <v/>
      </c>
      <c r="U290">
        <f>IF($A290="","",IF(OR($S290&lt;=0,$T290&lt;=0,AND($N290&lt;&gt;"",$N290&lt;=0)),"LIMIT HIT","OK"))</f>
        <v/>
      </c>
      <c r="V290">
        <f>IF($A290="","",MAX($C290,$D290,$E290))</f>
        <v/>
      </c>
    </row>
    <row r="291">
      <c r="B291" s="7" t="n"/>
      <c r="G291">
        <f>IF($A291="","",$D291-$C291)</f>
        <v/>
      </c>
      <c r="H291">
        <f>IF($A291="","",INDEX(Accounts!$D$2:$D$51,MATCH($A291,Accounts!$A$2:$A$51,0)))</f>
        <v/>
      </c>
      <c r="I291">
        <f>IF($A291="","",INDEX(Accounts!$E$2:$E$51,MATCH($A291,Accounts!$A$2:$A$51,0)))</f>
        <v/>
      </c>
      <c r="J291">
        <f>IF($A291="","",INDEX(Accounts!$F$2:$F$51,MATCH($A291,Accounts!$A$2:$A$51,0)))</f>
        <v/>
      </c>
      <c r="K291">
        <f>IF($A291="","",IF(INDEX(Accounts!$G$2:$G$51,MATCH($A291,Accounts!$A$2:$A$51,0))="","",INDEX(Accounts!$G$2:$G$51,MATCH($A291,Accounts!$A$2:$A$51,0))))</f>
        <v/>
      </c>
      <c r="L291">
        <f>IF($A291="","",IF(INDEX(Accounts!$H$2:$H$51,MATCH($A291,Accounts!$A$2:$A$51,0))="","",INDEX(Accounts!$H$2:$H$51,MATCH($A291,Accounts!$A$2:$A$51,0))))</f>
        <v/>
      </c>
      <c r="M291">
        <f>IF(OR($A291="",$L291=""),"",$C291-$L291)</f>
        <v/>
      </c>
      <c r="N291">
        <f>IF($M291="","",MIN($C291,$D291,$F291)-$M291)</f>
        <v/>
      </c>
      <c r="O291">
        <f>IF($A291="","",IF($J291="Intraday trailing",MAX($H291,_xlfn.MAXIFS($V$1:$V290,$A$1:$A290,$A291)),MAX($H291,_xlfn.MAXIFS($D$1:$D290,$A$1:$A290,$A291))))</f>
        <v/>
      </c>
      <c r="P291">
        <f>IF($A291="","",IF($J291="Intraday trailing",MAX($O291,MAX($C291,$D291,$E291)),MAX($O291,$D291)))</f>
        <v/>
      </c>
      <c r="Q291">
        <f>IF($A291="","",IF($J291="Static",$H291-$I291,IF($J291="EOD trailing",IF($K291="",$O291-$I291,MIN($O291-$I291,$K291)),IF($K291="",$P291-$I291,MIN($P291-$I291,$K291)))))</f>
        <v/>
      </c>
      <c r="R291">
        <f>IF($A291="","",IF($J291="Static",$H291-$I291,IF($K291="",$P291-$I291,MIN($P291-$I291,$K291))))</f>
        <v/>
      </c>
      <c r="S291">
        <f>IF($A291="","",MIN($C291,$D291,$F291)-$Q291)</f>
        <v/>
      </c>
      <c r="T291">
        <f>IF($A291="","",$D291-$R291)</f>
        <v/>
      </c>
      <c r="U291">
        <f>IF($A291="","",IF(OR($S291&lt;=0,$T291&lt;=0,AND($N291&lt;&gt;"",$N291&lt;=0)),"LIMIT HIT","OK"))</f>
        <v/>
      </c>
      <c r="V291">
        <f>IF($A291="","",MAX($C291,$D291,$E291))</f>
        <v/>
      </c>
    </row>
    <row r="292">
      <c r="B292" s="7" t="n"/>
      <c r="G292">
        <f>IF($A292="","",$D292-$C292)</f>
        <v/>
      </c>
      <c r="H292">
        <f>IF($A292="","",INDEX(Accounts!$D$2:$D$51,MATCH($A292,Accounts!$A$2:$A$51,0)))</f>
        <v/>
      </c>
      <c r="I292">
        <f>IF($A292="","",INDEX(Accounts!$E$2:$E$51,MATCH($A292,Accounts!$A$2:$A$51,0)))</f>
        <v/>
      </c>
      <c r="J292">
        <f>IF($A292="","",INDEX(Accounts!$F$2:$F$51,MATCH($A292,Accounts!$A$2:$A$51,0)))</f>
        <v/>
      </c>
      <c r="K292">
        <f>IF($A292="","",IF(INDEX(Accounts!$G$2:$G$51,MATCH($A292,Accounts!$A$2:$A$51,0))="","",INDEX(Accounts!$G$2:$G$51,MATCH($A292,Accounts!$A$2:$A$51,0))))</f>
        <v/>
      </c>
      <c r="L292">
        <f>IF($A292="","",IF(INDEX(Accounts!$H$2:$H$51,MATCH($A292,Accounts!$A$2:$A$51,0))="","",INDEX(Accounts!$H$2:$H$51,MATCH($A292,Accounts!$A$2:$A$51,0))))</f>
        <v/>
      </c>
      <c r="M292">
        <f>IF(OR($A292="",$L292=""),"",$C292-$L292)</f>
        <v/>
      </c>
      <c r="N292">
        <f>IF($M292="","",MIN($C292,$D292,$F292)-$M292)</f>
        <v/>
      </c>
      <c r="O292">
        <f>IF($A292="","",IF($J292="Intraday trailing",MAX($H292,_xlfn.MAXIFS($V$1:$V291,$A$1:$A291,$A292)),MAX($H292,_xlfn.MAXIFS($D$1:$D291,$A$1:$A291,$A292))))</f>
        <v/>
      </c>
      <c r="P292">
        <f>IF($A292="","",IF($J292="Intraday trailing",MAX($O292,MAX($C292,$D292,$E292)),MAX($O292,$D292)))</f>
        <v/>
      </c>
      <c r="Q292">
        <f>IF($A292="","",IF($J292="Static",$H292-$I292,IF($J292="EOD trailing",IF($K292="",$O292-$I292,MIN($O292-$I292,$K292)),IF($K292="",$P292-$I292,MIN($P292-$I292,$K292)))))</f>
        <v/>
      </c>
      <c r="R292">
        <f>IF($A292="","",IF($J292="Static",$H292-$I292,IF($K292="",$P292-$I292,MIN($P292-$I292,$K292))))</f>
        <v/>
      </c>
      <c r="S292">
        <f>IF($A292="","",MIN($C292,$D292,$F292)-$Q292)</f>
        <v/>
      </c>
      <c r="T292">
        <f>IF($A292="","",$D292-$R292)</f>
        <v/>
      </c>
      <c r="U292">
        <f>IF($A292="","",IF(OR($S292&lt;=0,$T292&lt;=0,AND($N292&lt;&gt;"",$N292&lt;=0)),"LIMIT HIT","OK"))</f>
        <v/>
      </c>
      <c r="V292">
        <f>IF($A292="","",MAX($C292,$D292,$E292))</f>
        <v/>
      </c>
    </row>
    <row r="293">
      <c r="B293" s="7" t="n"/>
      <c r="G293">
        <f>IF($A293="","",$D293-$C293)</f>
        <v/>
      </c>
      <c r="H293">
        <f>IF($A293="","",INDEX(Accounts!$D$2:$D$51,MATCH($A293,Accounts!$A$2:$A$51,0)))</f>
        <v/>
      </c>
      <c r="I293">
        <f>IF($A293="","",INDEX(Accounts!$E$2:$E$51,MATCH($A293,Accounts!$A$2:$A$51,0)))</f>
        <v/>
      </c>
      <c r="J293">
        <f>IF($A293="","",INDEX(Accounts!$F$2:$F$51,MATCH($A293,Accounts!$A$2:$A$51,0)))</f>
        <v/>
      </c>
      <c r="K293">
        <f>IF($A293="","",IF(INDEX(Accounts!$G$2:$G$51,MATCH($A293,Accounts!$A$2:$A$51,0))="","",INDEX(Accounts!$G$2:$G$51,MATCH($A293,Accounts!$A$2:$A$51,0))))</f>
        <v/>
      </c>
      <c r="L293">
        <f>IF($A293="","",IF(INDEX(Accounts!$H$2:$H$51,MATCH($A293,Accounts!$A$2:$A$51,0))="","",INDEX(Accounts!$H$2:$H$51,MATCH($A293,Accounts!$A$2:$A$51,0))))</f>
        <v/>
      </c>
      <c r="M293">
        <f>IF(OR($A293="",$L293=""),"",$C293-$L293)</f>
        <v/>
      </c>
      <c r="N293">
        <f>IF($M293="","",MIN($C293,$D293,$F293)-$M293)</f>
        <v/>
      </c>
      <c r="O293">
        <f>IF($A293="","",IF($J293="Intraday trailing",MAX($H293,_xlfn.MAXIFS($V$1:$V292,$A$1:$A292,$A293)),MAX($H293,_xlfn.MAXIFS($D$1:$D292,$A$1:$A292,$A293))))</f>
        <v/>
      </c>
      <c r="P293">
        <f>IF($A293="","",IF($J293="Intraday trailing",MAX($O293,MAX($C293,$D293,$E293)),MAX($O293,$D293)))</f>
        <v/>
      </c>
      <c r="Q293">
        <f>IF($A293="","",IF($J293="Static",$H293-$I293,IF($J293="EOD trailing",IF($K293="",$O293-$I293,MIN($O293-$I293,$K293)),IF($K293="",$P293-$I293,MIN($P293-$I293,$K293)))))</f>
        <v/>
      </c>
      <c r="R293">
        <f>IF($A293="","",IF($J293="Static",$H293-$I293,IF($K293="",$P293-$I293,MIN($P293-$I293,$K293))))</f>
        <v/>
      </c>
      <c r="S293">
        <f>IF($A293="","",MIN($C293,$D293,$F293)-$Q293)</f>
        <v/>
      </c>
      <c r="T293">
        <f>IF($A293="","",$D293-$R293)</f>
        <v/>
      </c>
      <c r="U293">
        <f>IF($A293="","",IF(OR($S293&lt;=0,$T293&lt;=0,AND($N293&lt;&gt;"",$N293&lt;=0)),"LIMIT HIT","OK"))</f>
        <v/>
      </c>
      <c r="V293">
        <f>IF($A293="","",MAX($C293,$D293,$E293))</f>
        <v/>
      </c>
    </row>
    <row r="294">
      <c r="B294" s="7" t="n"/>
      <c r="G294">
        <f>IF($A294="","",$D294-$C294)</f>
        <v/>
      </c>
      <c r="H294">
        <f>IF($A294="","",INDEX(Accounts!$D$2:$D$51,MATCH($A294,Accounts!$A$2:$A$51,0)))</f>
        <v/>
      </c>
      <c r="I294">
        <f>IF($A294="","",INDEX(Accounts!$E$2:$E$51,MATCH($A294,Accounts!$A$2:$A$51,0)))</f>
        <v/>
      </c>
      <c r="J294">
        <f>IF($A294="","",INDEX(Accounts!$F$2:$F$51,MATCH($A294,Accounts!$A$2:$A$51,0)))</f>
        <v/>
      </c>
      <c r="K294">
        <f>IF($A294="","",IF(INDEX(Accounts!$G$2:$G$51,MATCH($A294,Accounts!$A$2:$A$51,0))="","",INDEX(Accounts!$G$2:$G$51,MATCH($A294,Accounts!$A$2:$A$51,0))))</f>
        <v/>
      </c>
      <c r="L294">
        <f>IF($A294="","",IF(INDEX(Accounts!$H$2:$H$51,MATCH($A294,Accounts!$A$2:$A$51,0))="","",INDEX(Accounts!$H$2:$H$51,MATCH($A294,Accounts!$A$2:$A$51,0))))</f>
        <v/>
      </c>
      <c r="M294">
        <f>IF(OR($A294="",$L294=""),"",$C294-$L294)</f>
        <v/>
      </c>
      <c r="N294">
        <f>IF($M294="","",MIN($C294,$D294,$F294)-$M294)</f>
        <v/>
      </c>
      <c r="O294">
        <f>IF($A294="","",IF($J294="Intraday trailing",MAX($H294,_xlfn.MAXIFS($V$1:$V293,$A$1:$A293,$A294)),MAX($H294,_xlfn.MAXIFS($D$1:$D293,$A$1:$A293,$A294))))</f>
        <v/>
      </c>
      <c r="P294">
        <f>IF($A294="","",IF($J294="Intraday trailing",MAX($O294,MAX($C294,$D294,$E294)),MAX($O294,$D294)))</f>
        <v/>
      </c>
      <c r="Q294">
        <f>IF($A294="","",IF($J294="Static",$H294-$I294,IF($J294="EOD trailing",IF($K294="",$O294-$I294,MIN($O294-$I294,$K294)),IF($K294="",$P294-$I294,MIN($P294-$I294,$K294)))))</f>
        <v/>
      </c>
      <c r="R294">
        <f>IF($A294="","",IF($J294="Static",$H294-$I294,IF($K294="",$P294-$I294,MIN($P294-$I294,$K294))))</f>
        <v/>
      </c>
      <c r="S294">
        <f>IF($A294="","",MIN($C294,$D294,$F294)-$Q294)</f>
        <v/>
      </c>
      <c r="T294">
        <f>IF($A294="","",$D294-$R294)</f>
        <v/>
      </c>
      <c r="U294">
        <f>IF($A294="","",IF(OR($S294&lt;=0,$T294&lt;=0,AND($N294&lt;&gt;"",$N294&lt;=0)),"LIMIT HIT","OK"))</f>
        <v/>
      </c>
      <c r="V294">
        <f>IF($A294="","",MAX($C294,$D294,$E294))</f>
        <v/>
      </c>
    </row>
    <row r="295">
      <c r="B295" s="7" t="n"/>
      <c r="G295">
        <f>IF($A295="","",$D295-$C295)</f>
        <v/>
      </c>
      <c r="H295">
        <f>IF($A295="","",INDEX(Accounts!$D$2:$D$51,MATCH($A295,Accounts!$A$2:$A$51,0)))</f>
        <v/>
      </c>
      <c r="I295">
        <f>IF($A295="","",INDEX(Accounts!$E$2:$E$51,MATCH($A295,Accounts!$A$2:$A$51,0)))</f>
        <v/>
      </c>
      <c r="J295">
        <f>IF($A295="","",INDEX(Accounts!$F$2:$F$51,MATCH($A295,Accounts!$A$2:$A$51,0)))</f>
        <v/>
      </c>
      <c r="K295">
        <f>IF($A295="","",IF(INDEX(Accounts!$G$2:$G$51,MATCH($A295,Accounts!$A$2:$A$51,0))="","",INDEX(Accounts!$G$2:$G$51,MATCH($A295,Accounts!$A$2:$A$51,0))))</f>
        <v/>
      </c>
      <c r="L295">
        <f>IF($A295="","",IF(INDEX(Accounts!$H$2:$H$51,MATCH($A295,Accounts!$A$2:$A$51,0))="","",INDEX(Accounts!$H$2:$H$51,MATCH($A295,Accounts!$A$2:$A$51,0))))</f>
        <v/>
      </c>
      <c r="M295">
        <f>IF(OR($A295="",$L295=""),"",$C295-$L295)</f>
        <v/>
      </c>
      <c r="N295">
        <f>IF($M295="","",MIN($C295,$D295,$F295)-$M295)</f>
        <v/>
      </c>
      <c r="O295">
        <f>IF($A295="","",IF($J295="Intraday trailing",MAX($H295,_xlfn.MAXIFS($V$1:$V294,$A$1:$A294,$A295)),MAX($H295,_xlfn.MAXIFS($D$1:$D294,$A$1:$A294,$A295))))</f>
        <v/>
      </c>
      <c r="P295">
        <f>IF($A295="","",IF($J295="Intraday trailing",MAX($O295,MAX($C295,$D295,$E295)),MAX($O295,$D295)))</f>
        <v/>
      </c>
      <c r="Q295">
        <f>IF($A295="","",IF($J295="Static",$H295-$I295,IF($J295="EOD trailing",IF($K295="",$O295-$I295,MIN($O295-$I295,$K295)),IF($K295="",$P295-$I295,MIN($P295-$I295,$K295)))))</f>
        <v/>
      </c>
      <c r="R295">
        <f>IF($A295="","",IF($J295="Static",$H295-$I295,IF($K295="",$P295-$I295,MIN($P295-$I295,$K295))))</f>
        <v/>
      </c>
      <c r="S295">
        <f>IF($A295="","",MIN($C295,$D295,$F295)-$Q295)</f>
        <v/>
      </c>
      <c r="T295">
        <f>IF($A295="","",$D295-$R295)</f>
        <v/>
      </c>
      <c r="U295">
        <f>IF($A295="","",IF(OR($S295&lt;=0,$T295&lt;=0,AND($N295&lt;&gt;"",$N295&lt;=0)),"LIMIT HIT","OK"))</f>
        <v/>
      </c>
      <c r="V295">
        <f>IF($A295="","",MAX($C295,$D295,$E295))</f>
        <v/>
      </c>
    </row>
    <row r="296">
      <c r="B296" s="7" t="n"/>
      <c r="G296">
        <f>IF($A296="","",$D296-$C296)</f>
        <v/>
      </c>
      <c r="H296">
        <f>IF($A296="","",INDEX(Accounts!$D$2:$D$51,MATCH($A296,Accounts!$A$2:$A$51,0)))</f>
        <v/>
      </c>
      <c r="I296">
        <f>IF($A296="","",INDEX(Accounts!$E$2:$E$51,MATCH($A296,Accounts!$A$2:$A$51,0)))</f>
        <v/>
      </c>
      <c r="J296">
        <f>IF($A296="","",INDEX(Accounts!$F$2:$F$51,MATCH($A296,Accounts!$A$2:$A$51,0)))</f>
        <v/>
      </c>
      <c r="K296">
        <f>IF($A296="","",IF(INDEX(Accounts!$G$2:$G$51,MATCH($A296,Accounts!$A$2:$A$51,0))="","",INDEX(Accounts!$G$2:$G$51,MATCH($A296,Accounts!$A$2:$A$51,0))))</f>
        <v/>
      </c>
      <c r="L296">
        <f>IF($A296="","",IF(INDEX(Accounts!$H$2:$H$51,MATCH($A296,Accounts!$A$2:$A$51,0))="","",INDEX(Accounts!$H$2:$H$51,MATCH($A296,Accounts!$A$2:$A$51,0))))</f>
        <v/>
      </c>
      <c r="M296">
        <f>IF(OR($A296="",$L296=""),"",$C296-$L296)</f>
        <v/>
      </c>
      <c r="N296">
        <f>IF($M296="","",MIN($C296,$D296,$F296)-$M296)</f>
        <v/>
      </c>
      <c r="O296">
        <f>IF($A296="","",IF($J296="Intraday trailing",MAX($H296,_xlfn.MAXIFS($V$1:$V295,$A$1:$A295,$A296)),MAX($H296,_xlfn.MAXIFS($D$1:$D295,$A$1:$A295,$A296))))</f>
        <v/>
      </c>
      <c r="P296">
        <f>IF($A296="","",IF($J296="Intraday trailing",MAX($O296,MAX($C296,$D296,$E296)),MAX($O296,$D296)))</f>
        <v/>
      </c>
      <c r="Q296">
        <f>IF($A296="","",IF($J296="Static",$H296-$I296,IF($J296="EOD trailing",IF($K296="",$O296-$I296,MIN($O296-$I296,$K296)),IF($K296="",$P296-$I296,MIN($P296-$I296,$K296)))))</f>
        <v/>
      </c>
      <c r="R296">
        <f>IF($A296="","",IF($J296="Static",$H296-$I296,IF($K296="",$P296-$I296,MIN($P296-$I296,$K296))))</f>
        <v/>
      </c>
      <c r="S296">
        <f>IF($A296="","",MIN($C296,$D296,$F296)-$Q296)</f>
        <v/>
      </c>
      <c r="T296">
        <f>IF($A296="","",$D296-$R296)</f>
        <v/>
      </c>
      <c r="U296">
        <f>IF($A296="","",IF(OR($S296&lt;=0,$T296&lt;=0,AND($N296&lt;&gt;"",$N296&lt;=0)),"LIMIT HIT","OK"))</f>
        <v/>
      </c>
      <c r="V296">
        <f>IF($A296="","",MAX($C296,$D296,$E296))</f>
        <v/>
      </c>
    </row>
    <row r="297">
      <c r="B297" s="7" t="n"/>
      <c r="G297">
        <f>IF($A297="","",$D297-$C297)</f>
        <v/>
      </c>
      <c r="H297">
        <f>IF($A297="","",INDEX(Accounts!$D$2:$D$51,MATCH($A297,Accounts!$A$2:$A$51,0)))</f>
        <v/>
      </c>
      <c r="I297">
        <f>IF($A297="","",INDEX(Accounts!$E$2:$E$51,MATCH($A297,Accounts!$A$2:$A$51,0)))</f>
        <v/>
      </c>
      <c r="J297">
        <f>IF($A297="","",INDEX(Accounts!$F$2:$F$51,MATCH($A297,Accounts!$A$2:$A$51,0)))</f>
        <v/>
      </c>
      <c r="K297">
        <f>IF($A297="","",IF(INDEX(Accounts!$G$2:$G$51,MATCH($A297,Accounts!$A$2:$A$51,0))="","",INDEX(Accounts!$G$2:$G$51,MATCH($A297,Accounts!$A$2:$A$51,0))))</f>
        <v/>
      </c>
      <c r="L297">
        <f>IF($A297="","",IF(INDEX(Accounts!$H$2:$H$51,MATCH($A297,Accounts!$A$2:$A$51,0))="","",INDEX(Accounts!$H$2:$H$51,MATCH($A297,Accounts!$A$2:$A$51,0))))</f>
        <v/>
      </c>
      <c r="M297">
        <f>IF(OR($A297="",$L297=""),"",$C297-$L297)</f>
        <v/>
      </c>
      <c r="N297">
        <f>IF($M297="","",MIN($C297,$D297,$F297)-$M297)</f>
        <v/>
      </c>
      <c r="O297">
        <f>IF($A297="","",IF($J297="Intraday trailing",MAX($H297,_xlfn.MAXIFS($V$1:$V296,$A$1:$A296,$A297)),MAX($H297,_xlfn.MAXIFS($D$1:$D296,$A$1:$A296,$A297))))</f>
        <v/>
      </c>
      <c r="P297">
        <f>IF($A297="","",IF($J297="Intraday trailing",MAX($O297,MAX($C297,$D297,$E297)),MAX($O297,$D297)))</f>
        <v/>
      </c>
      <c r="Q297">
        <f>IF($A297="","",IF($J297="Static",$H297-$I297,IF($J297="EOD trailing",IF($K297="",$O297-$I297,MIN($O297-$I297,$K297)),IF($K297="",$P297-$I297,MIN($P297-$I297,$K297)))))</f>
        <v/>
      </c>
      <c r="R297">
        <f>IF($A297="","",IF($J297="Static",$H297-$I297,IF($K297="",$P297-$I297,MIN($P297-$I297,$K297))))</f>
        <v/>
      </c>
      <c r="S297">
        <f>IF($A297="","",MIN($C297,$D297,$F297)-$Q297)</f>
        <v/>
      </c>
      <c r="T297">
        <f>IF($A297="","",$D297-$R297)</f>
        <v/>
      </c>
      <c r="U297">
        <f>IF($A297="","",IF(OR($S297&lt;=0,$T297&lt;=0,AND($N297&lt;&gt;"",$N297&lt;=0)),"LIMIT HIT","OK"))</f>
        <v/>
      </c>
      <c r="V297">
        <f>IF($A297="","",MAX($C297,$D297,$E297))</f>
        <v/>
      </c>
    </row>
    <row r="298">
      <c r="B298" s="7" t="n"/>
      <c r="G298">
        <f>IF($A298="","",$D298-$C298)</f>
        <v/>
      </c>
      <c r="H298">
        <f>IF($A298="","",INDEX(Accounts!$D$2:$D$51,MATCH($A298,Accounts!$A$2:$A$51,0)))</f>
        <v/>
      </c>
      <c r="I298">
        <f>IF($A298="","",INDEX(Accounts!$E$2:$E$51,MATCH($A298,Accounts!$A$2:$A$51,0)))</f>
        <v/>
      </c>
      <c r="J298">
        <f>IF($A298="","",INDEX(Accounts!$F$2:$F$51,MATCH($A298,Accounts!$A$2:$A$51,0)))</f>
        <v/>
      </c>
      <c r="K298">
        <f>IF($A298="","",IF(INDEX(Accounts!$G$2:$G$51,MATCH($A298,Accounts!$A$2:$A$51,0))="","",INDEX(Accounts!$G$2:$G$51,MATCH($A298,Accounts!$A$2:$A$51,0))))</f>
        <v/>
      </c>
      <c r="L298">
        <f>IF($A298="","",IF(INDEX(Accounts!$H$2:$H$51,MATCH($A298,Accounts!$A$2:$A$51,0))="","",INDEX(Accounts!$H$2:$H$51,MATCH($A298,Accounts!$A$2:$A$51,0))))</f>
        <v/>
      </c>
      <c r="M298">
        <f>IF(OR($A298="",$L298=""),"",$C298-$L298)</f>
        <v/>
      </c>
      <c r="N298">
        <f>IF($M298="","",MIN($C298,$D298,$F298)-$M298)</f>
        <v/>
      </c>
      <c r="O298">
        <f>IF($A298="","",IF($J298="Intraday trailing",MAX($H298,_xlfn.MAXIFS($V$1:$V297,$A$1:$A297,$A298)),MAX($H298,_xlfn.MAXIFS($D$1:$D297,$A$1:$A297,$A298))))</f>
        <v/>
      </c>
      <c r="P298">
        <f>IF($A298="","",IF($J298="Intraday trailing",MAX($O298,MAX($C298,$D298,$E298)),MAX($O298,$D298)))</f>
        <v/>
      </c>
      <c r="Q298">
        <f>IF($A298="","",IF($J298="Static",$H298-$I298,IF($J298="EOD trailing",IF($K298="",$O298-$I298,MIN($O298-$I298,$K298)),IF($K298="",$P298-$I298,MIN($P298-$I298,$K298)))))</f>
        <v/>
      </c>
      <c r="R298">
        <f>IF($A298="","",IF($J298="Static",$H298-$I298,IF($K298="",$P298-$I298,MIN($P298-$I298,$K298))))</f>
        <v/>
      </c>
      <c r="S298">
        <f>IF($A298="","",MIN($C298,$D298,$F298)-$Q298)</f>
        <v/>
      </c>
      <c r="T298">
        <f>IF($A298="","",$D298-$R298)</f>
        <v/>
      </c>
      <c r="U298">
        <f>IF($A298="","",IF(OR($S298&lt;=0,$T298&lt;=0,AND($N298&lt;&gt;"",$N298&lt;=0)),"LIMIT HIT","OK"))</f>
        <v/>
      </c>
      <c r="V298">
        <f>IF($A298="","",MAX($C298,$D298,$E298))</f>
        <v/>
      </c>
    </row>
    <row r="299">
      <c r="B299" s="7" t="n"/>
      <c r="G299">
        <f>IF($A299="","",$D299-$C299)</f>
        <v/>
      </c>
      <c r="H299">
        <f>IF($A299="","",INDEX(Accounts!$D$2:$D$51,MATCH($A299,Accounts!$A$2:$A$51,0)))</f>
        <v/>
      </c>
      <c r="I299">
        <f>IF($A299="","",INDEX(Accounts!$E$2:$E$51,MATCH($A299,Accounts!$A$2:$A$51,0)))</f>
        <v/>
      </c>
      <c r="J299">
        <f>IF($A299="","",INDEX(Accounts!$F$2:$F$51,MATCH($A299,Accounts!$A$2:$A$51,0)))</f>
        <v/>
      </c>
      <c r="K299">
        <f>IF($A299="","",IF(INDEX(Accounts!$G$2:$G$51,MATCH($A299,Accounts!$A$2:$A$51,0))="","",INDEX(Accounts!$G$2:$G$51,MATCH($A299,Accounts!$A$2:$A$51,0))))</f>
        <v/>
      </c>
      <c r="L299">
        <f>IF($A299="","",IF(INDEX(Accounts!$H$2:$H$51,MATCH($A299,Accounts!$A$2:$A$51,0))="","",INDEX(Accounts!$H$2:$H$51,MATCH($A299,Accounts!$A$2:$A$51,0))))</f>
        <v/>
      </c>
      <c r="M299">
        <f>IF(OR($A299="",$L299=""),"",$C299-$L299)</f>
        <v/>
      </c>
      <c r="N299">
        <f>IF($M299="","",MIN($C299,$D299,$F299)-$M299)</f>
        <v/>
      </c>
      <c r="O299">
        <f>IF($A299="","",IF($J299="Intraday trailing",MAX($H299,_xlfn.MAXIFS($V$1:$V298,$A$1:$A298,$A299)),MAX($H299,_xlfn.MAXIFS($D$1:$D298,$A$1:$A298,$A299))))</f>
        <v/>
      </c>
      <c r="P299">
        <f>IF($A299="","",IF($J299="Intraday trailing",MAX($O299,MAX($C299,$D299,$E299)),MAX($O299,$D299)))</f>
        <v/>
      </c>
      <c r="Q299">
        <f>IF($A299="","",IF($J299="Static",$H299-$I299,IF($J299="EOD trailing",IF($K299="",$O299-$I299,MIN($O299-$I299,$K299)),IF($K299="",$P299-$I299,MIN($P299-$I299,$K299)))))</f>
        <v/>
      </c>
      <c r="R299">
        <f>IF($A299="","",IF($J299="Static",$H299-$I299,IF($K299="",$P299-$I299,MIN($P299-$I299,$K299))))</f>
        <v/>
      </c>
      <c r="S299">
        <f>IF($A299="","",MIN($C299,$D299,$F299)-$Q299)</f>
        <v/>
      </c>
      <c r="T299">
        <f>IF($A299="","",$D299-$R299)</f>
        <v/>
      </c>
      <c r="U299">
        <f>IF($A299="","",IF(OR($S299&lt;=0,$T299&lt;=0,AND($N299&lt;&gt;"",$N299&lt;=0)),"LIMIT HIT","OK"))</f>
        <v/>
      </c>
      <c r="V299">
        <f>IF($A299="","",MAX($C299,$D299,$E299))</f>
        <v/>
      </c>
    </row>
    <row r="300">
      <c r="B300" s="7" t="n"/>
      <c r="G300">
        <f>IF($A300="","",$D300-$C300)</f>
        <v/>
      </c>
      <c r="H300">
        <f>IF($A300="","",INDEX(Accounts!$D$2:$D$51,MATCH($A300,Accounts!$A$2:$A$51,0)))</f>
        <v/>
      </c>
      <c r="I300">
        <f>IF($A300="","",INDEX(Accounts!$E$2:$E$51,MATCH($A300,Accounts!$A$2:$A$51,0)))</f>
        <v/>
      </c>
      <c r="J300">
        <f>IF($A300="","",INDEX(Accounts!$F$2:$F$51,MATCH($A300,Accounts!$A$2:$A$51,0)))</f>
        <v/>
      </c>
      <c r="K300">
        <f>IF($A300="","",IF(INDEX(Accounts!$G$2:$G$51,MATCH($A300,Accounts!$A$2:$A$51,0))="","",INDEX(Accounts!$G$2:$G$51,MATCH($A300,Accounts!$A$2:$A$51,0))))</f>
        <v/>
      </c>
      <c r="L300">
        <f>IF($A300="","",IF(INDEX(Accounts!$H$2:$H$51,MATCH($A300,Accounts!$A$2:$A$51,0))="","",INDEX(Accounts!$H$2:$H$51,MATCH($A300,Accounts!$A$2:$A$51,0))))</f>
        <v/>
      </c>
      <c r="M300">
        <f>IF(OR($A300="",$L300=""),"",$C300-$L300)</f>
        <v/>
      </c>
      <c r="N300">
        <f>IF($M300="","",MIN($C300,$D300,$F300)-$M300)</f>
        <v/>
      </c>
      <c r="O300">
        <f>IF($A300="","",IF($J300="Intraday trailing",MAX($H300,_xlfn.MAXIFS($V$1:$V299,$A$1:$A299,$A300)),MAX($H300,_xlfn.MAXIFS($D$1:$D299,$A$1:$A299,$A300))))</f>
        <v/>
      </c>
      <c r="P300">
        <f>IF($A300="","",IF($J300="Intraday trailing",MAX($O300,MAX($C300,$D300,$E300)),MAX($O300,$D300)))</f>
        <v/>
      </c>
      <c r="Q300">
        <f>IF($A300="","",IF($J300="Static",$H300-$I300,IF($J300="EOD trailing",IF($K300="",$O300-$I300,MIN($O300-$I300,$K300)),IF($K300="",$P300-$I300,MIN($P300-$I300,$K300)))))</f>
        <v/>
      </c>
      <c r="R300">
        <f>IF($A300="","",IF($J300="Static",$H300-$I300,IF($K300="",$P300-$I300,MIN($P300-$I300,$K300))))</f>
        <v/>
      </c>
      <c r="S300">
        <f>IF($A300="","",MIN($C300,$D300,$F300)-$Q300)</f>
        <v/>
      </c>
      <c r="T300">
        <f>IF($A300="","",$D300-$R300)</f>
        <v/>
      </c>
      <c r="U300">
        <f>IF($A300="","",IF(OR($S300&lt;=0,$T300&lt;=0,AND($N300&lt;&gt;"",$N300&lt;=0)),"LIMIT HIT","OK"))</f>
        <v/>
      </c>
      <c r="V300">
        <f>IF($A300="","",MAX($C300,$D300,$E300))</f>
        <v/>
      </c>
    </row>
    <row r="301">
      <c r="B301" s="7" t="n"/>
      <c r="G301">
        <f>IF($A301="","",$D301-$C301)</f>
        <v/>
      </c>
      <c r="H301">
        <f>IF($A301="","",INDEX(Accounts!$D$2:$D$51,MATCH($A301,Accounts!$A$2:$A$51,0)))</f>
        <v/>
      </c>
      <c r="I301">
        <f>IF($A301="","",INDEX(Accounts!$E$2:$E$51,MATCH($A301,Accounts!$A$2:$A$51,0)))</f>
        <v/>
      </c>
      <c r="J301">
        <f>IF($A301="","",INDEX(Accounts!$F$2:$F$51,MATCH($A301,Accounts!$A$2:$A$51,0)))</f>
        <v/>
      </c>
      <c r="K301">
        <f>IF($A301="","",IF(INDEX(Accounts!$G$2:$G$51,MATCH($A301,Accounts!$A$2:$A$51,0))="","",INDEX(Accounts!$G$2:$G$51,MATCH($A301,Accounts!$A$2:$A$51,0))))</f>
        <v/>
      </c>
      <c r="L301">
        <f>IF($A301="","",IF(INDEX(Accounts!$H$2:$H$51,MATCH($A301,Accounts!$A$2:$A$51,0))="","",INDEX(Accounts!$H$2:$H$51,MATCH($A301,Accounts!$A$2:$A$51,0))))</f>
        <v/>
      </c>
      <c r="M301">
        <f>IF(OR($A301="",$L301=""),"",$C301-$L301)</f>
        <v/>
      </c>
      <c r="N301">
        <f>IF($M301="","",MIN($C301,$D301,$F301)-$M301)</f>
        <v/>
      </c>
      <c r="O301">
        <f>IF($A301="","",IF($J301="Intraday trailing",MAX($H301,_xlfn.MAXIFS($V$1:$V300,$A$1:$A300,$A301)),MAX($H301,_xlfn.MAXIFS($D$1:$D300,$A$1:$A300,$A301))))</f>
        <v/>
      </c>
      <c r="P301">
        <f>IF($A301="","",IF($J301="Intraday trailing",MAX($O301,MAX($C301,$D301,$E301)),MAX($O301,$D301)))</f>
        <v/>
      </c>
      <c r="Q301">
        <f>IF($A301="","",IF($J301="Static",$H301-$I301,IF($J301="EOD trailing",IF($K301="",$O301-$I301,MIN($O301-$I301,$K301)),IF($K301="",$P301-$I301,MIN($P301-$I301,$K301)))))</f>
        <v/>
      </c>
      <c r="R301">
        <f>IF($A301="","",IF($J301="Static",$H301-$I301,IF($K301="",$P301-$I301,MIN($P301-$I301,$K301))))</f>
        <v/>
      </c>
      <c r="S301">
        <f>IF($A301="","",MIN($C301,$D301,$F301)-$Q301)</f>
        <v/>
      </c>
      <c r="T301">
        <f>IF($A301="","",$D301-$R301)</f>
        <v/>
      </c>
      <c r="U301">
        <f>IF($A301="","",IF(OR($S301&lt;=0,$T301&lt;=0,AND($N301&lt;&gt;"",$N301&lt;=0)),"LIMIT HIT","OK"))</f>
        <v/>
      </c>
      <c r="V301">
        <f>IF($A301="","",MAX($C301,$D301,$E301))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2" customWidth="1" min="1" max="1"/>
    <col width="16" customWidth="1" min="2" max="2"/>
  </cols>
  <sheetData>
    <row r="1">
      <c r="A1" s="8" t="inlineStr">
        <is>
          <t>Measure</t>
        </is>
      </c>
      <c r="B1" s="8" t="inlineStr">
        <is>
          <t>Value</t>
        </is>
      </c>
    </row>
    <row r="2">
      <c r="A2" t="inlineStr">
        <is>
          <t>Attempts</t>
        </is>
      </c>
      <c r="B2">
        <f>COUNTA(Accounts!$A$2:$A$51)</f>
        <v/>
      </c>
    </row>
    <row r="3">
      <c r="A3" t="inlineStr">
        <is>
          <t>Passed, funded or paid out</t>
        </is>
      </c>
      <c r="B3">
        <f>COUNTIF(Accounts!$K$2:$K$51,"Passed")+COUNTIF(Accounts!$K$2:$K$51,"Funded")+COUNTIF(Accounts!$K$2:$K$51,"Paid out")</f>
        <v/>
      </c>
    </row>
    <row r="4">
      <c r="A4" t="inlineStr">
        <is>
          <t>Failed</t>
        </is>
      </c>
      <c r="B4">
        <f>COUNTIF(Accounts!$K$2:$K$51,"Failed")</f>
        <v/>
      </c>
    </row>
    <row r="5">
      <c r="A5" t="inlineStr">
        <is>
          <t>Fees paid ($)</t>
        </is>
      </c>
      <c r="B5">
        <f>SUM(Accounts!$J$2:$J$51)</f>
        <v/>
      </c>
    </row>
    <row r="6">
      <c r="A6" t="inlineStr">
        <is>
          <t>Payouts received ($)</t>
        </is>
      </c>
      <c r="B6">
        <f>SUM(Accounts!$L$2:$L$51)</f>
        <v/>
      </c>
    </row>
    <row r="7">
      <c r="A7" t="inlineStr">
        <is>
          <t>Net ($)</t>
        </is>
      </c>
      <c r="B7">
        <f>B6-B5</f>
        <v/>
      </c>
    </row>
    <row r="8">
      <c r="A8" t="inlineStr">
        <is>
          <t>Days logged</t>
        </is>
      </c>
      <c r="B8">
        <f>COUNTA('Daily log'!$A$2:$A$301)</f>
        <v/>
      </c>
    </row>
    <row r="9">
      <c r="A9" t="inlineStr">
        <is>
          <t>Days with a LIMIT HIT</t>
        </is>
      </c>
      <c r="B9">
        <f>COUNTIF('Daily log'!$U$2:$U$301,"LIMIT HIT")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6" max="6"/>
  </cols>
  <sheetData>
    <row r="1">
      <c r="A1" s="8" t="inlineStr">
        <is>
          <t>Day</t>
        </is>
      </c>
      <c r="B1" s="8" t="inlineStr">
        <is>
          <t>Equity</t>
        </is>
      </c>
      <c r="C1" s="8" t="inlineStr">
        <is>
          <t>Running peak</t>
        </is>
      </c>
      <c r="D1" s="8" t="inlineStr">
        <is>
          <t>Drawdown from peak</t>
        </is>
      </c>
      <c r="E1" t="inlineStr"/>
      <c r="F1" s="8" t="inlineStr">
        <is>
          <t>Max drawdown</t>
        </is>
      </c>
    </row>
    <row r="2">
      <c r="A2" t="n">
        <v>1</v>
      </c>
      <c r="B2" t="n">
        <v>10000</v>
      </c>
      <c r="C2">
        <f>B2</f>
        <v/>
      </c>
      <c r="D2" s="9">
        <f>B2/C2-1</f>
        <v/>
      </c>
      <c r="F2" s="9">
        <f>MIN(D2:D11)</f>
        <v/>
      </c>
    </row>
    <row r="3">
      <c r="A3" t="n">
        <v>2</v>
      </c>
      <c r="B3" t="n">
        <v>10400</v>
      </c>
      <c r="C3">
        <f>MAX(B3,C2)</f>
        <v/>
      </c>
      <c r="D3" s="9">
        <f>B3/C3-1</f>
        <v/>
      </c>
      <c r="F3" t="inlineStr">
        <is>
          <t>Formula: =MIN(D2:D11). Replace the Equity column with your own closes.</t>
        </is>
      </c>
    </row>
    <row r="4">
      <c r="A4" t="n">
        <v>3</v>
      </c>
      <c r="B4" t="n">
        <v>10250</v>
      </c>
      <c r="C4">
        <f>MAX(B4,C3)</f>
        <v/>
      </c>
      <c r="D4" s="9">
        <f>B4/C4-1</f>
        <v/>
      </c>
    </row>
    <row r="5">
      <c r="A5" t="n">
        <v>4</v>
      </c>
      <c r="B5" t="n">
        <v>10900</v>
      </c>
      <c r="C5">
        <f>MAX(B5,C4)</f>
        <v/>
      </c>
      <c r="D5" s="9">
        <f>B5/C5-1</f>
        <v/>
      </c>
    </row>
    <row r="6">
      <c r="A6" t="n">
        <v>5</v>
      </c>
      <c r="B6" t="n">
        <v>10300</v>
      </c>
      <c r="C6">
        <f>MAX(B6,C5)</f>
        <v/>
      </c>
      <c r="D6" s="9">
        <f>B6/C6-1</f>
        <v/>
      </c>
    </row>
    <row r="7">
      <c r="A7" t="n">
        <v>6</v>
      </c>
      <c r="B7" t="n">
        <v>9950</v>
      </c>
      <c r="C7">
        <f>MAX(B7,C6)</f>
        <v/>
      </c>
      <c r="D7" s="9">
        <f>B7/C7-1</f>
        <v/>
      </c>
    </row>
    <row r="8">
      <c r="A8" t="n">
        <v>7</v>
      </c>
      <c r="B8" t="n">
        <v>10600</v>
      </c>
      <c r="C8">
        <f>MAX(B8,C7)</f>
        <v/>
      </c>
      <c r="D8" s="9">
        <f>B8/C8-1</f>
        <v/>
      </c>
    </row>
    <row r="9">
      <c r="A9" t="n">
        <v>8</v>
      </c>
      <c r="B9" t="n">
        <v>11200</v>
      </c>
      <c r="C9">
        <f>MAX(B9,C8)</f>
        <v/>
      </c>
      <c r="D9" s="9">
        <f>B9/C9-1</f>
        <v/>
      </c>
    </row>
    <row r="10">
      <c r="A10" t="n">
        <v>9</v>
      </c>
      <c r="B10" t="n">
        <v>10800</v>
      </c>
      <c r="C10">
        <f>MAX(B10,C9)</f>
        <v/>
      </c>
      <c r="D10" s="9">
        <f>B10/C10-1</f>
        <v/>
      </c>
    </row>
    <row r="11">
      <c r="A11" t="n">
        <v>10</v>
      </c>
      <c r="B11" t="n">
        <v>11500</v>
      </c>
      <c r="C11">
        <f>MAX(B11,C10)</f>
        <v/>
      </c>
      <c r="D11" s="9">
        <f>B11/C11-1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2026-10-26T03:35:32Z</dcterms:created>
  <dcterms:modified xmlns:dcterms="http://purl.org/dc/terms/" xmlns:xsi="http://www.w3.org/2001/XMLSchema-instance" xsi:type="dcterms:W3CDTF">2026-10-26T03:35:32Z</dcterms:modified>
</cp:coreProperties>
</file>